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DRC01 - MASTER DAILY RECONCILIA" sheetId="1" r:id="rId1"/>
    <sheet name="DRCO1 - TEMPLATE" sheetId="2" r:id="rId2"/>
    <sheet name="DRC01 - TEMPLATE" sheetId="3" r:id="rId3"/>
  </sheets>
  <definedNames/>
  <calcPr fullCalcOnLoad="1"/>
</workbook>
</file>

<file path=xl/comments1.xml><?xml version="1.0" encoding="utf-8"?>
<comments xmlns="http://schemas.openxmlformats.org/spreadsheetml/2006/main">
  <authors>
    <author>Author</author>
  </authors>
  <commentList>
    <comment ref="C3" authorId="0">
      <text>
        <r>
          <rPr>
            <b/>
            <sz val="9"/>
            <rFont val="Tahoma"/>
            <family val="2"/>
          </rPr>
          <t>enter the applicable sales tax rate</t>
        </r>
      </text>
    </comment>
    <comment ref="C22" authorId="0">
      <text>
        <r>
          <rPr>
            <b/>
            <sz val="9"/>
            <rFont val="Tahoma"/>
            <family val="2"/>
          </rPr>
          <t>Ending actual cash after paid-outs are made</t>
        </r>
      </text>
    </comment>
    <comment ref="C25" authorId="0">
      <text>
        <r>
          <rPr>
            <b/>
            <sz val="9"/>
            <rFont val="Tahoma"/>
            <family val="2"/>
          </rPr>
          <t>enter positive number for cash paid out</t>
        </r>
      </text>
    </comment>
    <comment ref="C26" authorId="0">
      <text>
        <r>
          <rPr>
            <b/>
            <sz val="9"/>
            <rFont val="Tahoma"/>
            <family val="2"/>
          </rPr>
          <t>enter positive number for cash paid out</t>
        </r>
      </text>
    </comment>
    <comment ref="C33" authorId="0">
      <text>
        <r>
          <rPr>
            <b/>
            <sz val="8"/>
            <rFont val="Tahoma"/>
            <family val="2"/>
          </rPr>
          <t xml:space="preserve">enter monies collected for past sales made against in-house charge accounts
</t>
        </r>
      </text>
    </comment>
    <comment ref="C34" authorId="0">
      <text>
        <r>
          <rPr>
            <b/>
            <sz val="8"/>
            <rFont val="Tahoma"/>
            <family val="2"/>
          </rPr>
          <t xml:space="preserve">enter credit card monies collected for past sales made against in-house charge accounts
</t>
        </r>
        <r>
          <rPr>
            <sz val="8"/>
            <rFont val="Tahoma"/>
            <family val="2"/>
          </rPr>
          <t xml:space="preserve">
</t>
        </r>
      </text>
    </comment>
    <comment ref="C40" authorId="0">
      <text>
        <r>
          <rPr>
            <b/>
            <sz val="9"/>
            <rFont val="Tahoma"/>
            <family val="2"/>
          </rPr>
          <t>enter the amount of cash and checks to be deposited in the bank for this shift</t>
        </r>
      </text>
    </comment>
    <comment ref="C41" authorId="0">
      <text>
        <r>
          <rPr>
            <b/>
            <sz val="8"/>
            <rFont val="Tahoma"/>
            <family val="2"/>
          </rPr>
          <t>Actual Cash (A/C)  verses
( POS Total Reciepts - Sales on  A/R   -  Payouts  - Total CC )</t>
        </r>
      </text>
    </comment>
    <comment ref="C45" authorId="0">
      <text>
        <r>
          <rPr>
            <b/>
            <sz val="9"/>
            <rFont val="Tahoma"/>
            <family val="2"/>
          </rPr>
          <t>enter the amount listed on the CC machine report for the shift</t>
        </r>
      </text>
    </comment>
    <comment ref="C46" authorId="0">
      <text>
        <r>
          <rPr>
            <b/>
            <sz val="9"/>
            <rFont val="Tahoma"/>
            <family val="2"/>
          </rPr>
          <t>enter the amount listed on the CC machine report for the shift</t>
        </r>
      </text>
    </comment>
    <comment ref="C48" authorId="0">
      <text>
        <r>
          <rPr>
            <b/>
            <sz val="9"/>
            <rFont val="Tahoma"/>
            <family val="2"/>
          </rPr>
          <t>enter total credit card purchases from the register report;  this should equal the total amount listed on the CC machine report</t>
        </r>
      </text>
    </comment>
  </commentList>
</comments>
</file>

<file path=xl/comments2.xml><?xml version="1.0" encoding="utf-8"?>
<comments xmlns="http://schemas.openxmlformats.org/spreadsheetml/2006/main">
  <authors>
    <author>Author</author>
  </authors>
  <commentList>
    <comment ref="C3" authorId="0">
      <text>
        <r>
          <rPr>
            <b/>
            <sz val="9"/>
            <rFont val="Tahoma"/>
            <family val="2"/>
          </rPr>
          <t>enter the applicable sales tax rate</t>
        </r>
      </text>
    </comment>
    <comment ref="C22" authorId="0">
      <text>
        <r>
          <rPr>
            <b/>
            <sz val="9"/>
            <rFont val="Tahoma"/>
            <family val="2"/>
          </rPr>
          <t>Ending actual cash after paid-outs are made</t>
        </r>
      </text>
    </comment>
    <comment ref="C25" authorId="0">
      <text>
        <r>
          <rPr>
            <b/>
            <sz val="9"/>
            <rFont val="Tahoma"/>
            <family val="2"/>
          </rPr>
          <t>enter positive number for cash paid out</t>
        </r>
      </text>
    </comment>
    <comment ref="C26" authorId="0">
      <text>
        <r>
          <rPr>
            <b/>
            <sz val="9"/>
            <rFont val="Tahoma"/>
            <family val="2"/>
          </rPr>
          <t>enter positive number for cash paid out</t>
        </r>
      </text>
    </comment>
    <comment ref="C33" authorId="0">
      <text>
        <r>
          <rPr>
            <b/>
            <sz val="8"/>
            <rFont val="Tahoma"/>
            <family val="2"/>
          </rPr>
          <t xml:space="preserve">enter monies collected for past sales made against in-house charge accounts
</t>
        </r>
      </text>
    </comment>
    <comment ref="C34" authorId="0">
      <text>
        <r>
          <rPr>
            <b/>
            <sz val="8"/>
            <rFont val="Tahoma"/>
            <family val="2"/>
          </rPr>
          <t xml:space="preserve">enter credit card monies collected for past sales made against in-house charge accounts
</t>
        </r>
        <r>
          <rPr>
            <sz val="8"/>
            <rFont val="Tahoma"/>
            <family val="2"/>
          </rPr>
          <t xml:space="preserve">
</t>
        </r>
      </text>
    </comment>
    <comment ref="C40" authorId="0">
      <text>
        <r>
          <rPr>
            <b/>
            <sz val="9"/>
            <rFont val="Tahoma"/>
            <family val="2"/>
          </rPr>
          <t>enter the amount of cash and checks to be deposited in the bank for this shift</t>
        </r>
      </text>
    </comment>
    <comment ref="C41" authorId="0">
      <text>
        <r>
          <rPr>
            <b/>
            <sz val="8"/>
            <rFont val="Tahoma"/>
            <family val="2"/>
          </rPr>
          <t>Actual Cash (A/C)  verses
( POS Total Reciepts - Sales on  A/R   -  Payouts  - Total CC )</t>
        </r>
      </text>
    </comment>
    <comment ref="C45" authorId="0">
      <text>
        <r>
          <rPr>
            <b/>
            <sz val="9"/>
            <rFont val="Tahoma"/>
            <family val="2"/>
          </rPr>
          <t>enter the amount listed on the CC machine report for the shift</t>
        </r>
      </text>
    </comment>
    <comment ref="C46" authorId="0">
      <text>
        <r>
          <rPr>
            <b/>
            <sz val="9"/>
            <rFont val="Tahoma"/>
            <family val="2"/>
          </rPr>
          <t>enter the amount listed on the CC machine report for the shift</t>
        </r>
      </text>
    </comment>
    <comment ref="C48" authorId="0">
      <text>
        <r>
          <rPr>
            <b/>
            <sz val="9"/>
            <rFont val="Tahoma"/>
            <family val="2"/>
          </rPr>
          <t>enter total credit card purchases from the register report;  this should equal the total amount listed on the CC machine report</t>
        </r>
      </text>
    </comment>
  </commentList>
</comments>
</file>

<file path=xl/comments3.xml><?xml version="1.0" encoding="utf-8"?>
<comments xmlns="http://schemas.openxmlformats.org/spreadsheetml/2006/main">
  <authors>
    <author>Author</author>
  </authors>
  <commentList>
    <comment ref="C3" authorId="0">
      <text>
        <r>
          <rPr>
            <b/>
            <sz val="9"/>
            <rFont val="Tahoma"/>
            <family val="2"/>
          </rPr>
          <t>enter the applicable sales tax rate</t>
        </r>
      </text>
    </comment>
    <comment ref="C22" authorId="0">
      <text>
        <r>
          <rPr>
            <b/>
            <sz val="9"/>
            <rFont val="Tahoma"/>
            <family val="2"/>
          </rPr>
          <t>Ending actual cash after paid-outs are made</t>
        </r>
      </text>
    </comment>
    <comment ref="C25" authorId="0">
      <text>
        <r>
          <rPr>
            <b/>
            <sz val="9"/>
            <rFont val="Tahoma"/>
            <family val="2"/>
          </rPr>
          <t>enter positive number for cash paid out</t>
        </r>
      </text>
    </comment>
    <comment ref="C26" authorId="0">
      <text>
        <r>
          <rPr>
            <b/>
            <sz val="9"/>
            <rFont val="Tahoma"/>
            <family val="2"/>
          </rPr>
          <t>enter positive number for cash paid out</t>
        </r>
      </text>
    </comment>
    <comment ref="C33" authorId="0">
      <text>
        <r>
          <rPr>
            <b/>
            <sz val="8"/>
            <rFont val="Tahoma"/>
            <family val="2"/>
          </rPr>
          <t xml:space="preserve">enter monies collected for past sales made against in-house charge accounts
</t>
        </r>
      </text>
    </comment>
    <comment ref="C34" authorId="0">
      <text>
        <r>
          <rPr>
            <b/>
            <sz val="8"/>
            <rFont val="Tahoma"/>
            <family val="2"/>
          </rPr>
          <t xml:space="preserve">enter credit card monies collected for past sales made against in-house charge accounts
</t>
        </r>
        <r>
          <rPr>
            <sz val="8"/>
            <rFont val="Tahoma"/>
            <family val="2"/>
          </rPr>
          <t xml:space="preserve">
</t>
        </r>
      </text>
    </comment>
    <comment ref="C40" authorId="0">
      <text>
        <r>
          <rPr>
            <b/>
            <sz val="9"/>
            <rFont val="Tahoma"/>
            <family val="2"/>
          </rPr>
          <t>enter the amount of cash and checks to be deposited in the bank for this shift</t>
        </r>
      </text>
    </comment>
    <comment ref="C41" authorId="0">
      <text>
        <r>
          <rPr>
            <b/>
            <sz val="8"/>
            <rFont val="Tahoma"/>
            <family val="2"/>
          </rPr>
          <t>Actual Cash (A/C)  verses
( POS Total Reciepts - Sales on  A/R   -  Payouts  - Total CC )</t>
        </r>
      </text>
    </comment>
    <comment ref="C45" authorId="0">
      <text>
        <r>
          <rPr>
            <b/>
            <sz val="9"/>
            <rFont val="Tahoma"/>
            <family val="2"/>
          </rPr>
          <t>enter the amount listed on the CC machine report for the shift</t>
        </r>
      </text>
    </comment>
    <comment ref="C46" authorId="0">
      <text>
        <r>
          <rPr>
            <b/>
            <sz val="9"/>
            <rFont val="Tahoma"/>
            <family val="2"/>
          </rPr>
          <t>enter the amount listed on the CC machine report for the shift</t>
        </r>
      </text>
    </comment>
    <comment ref="C48" authorId="0">
      <text>
        <r>
          <rPr>
            <b/>
            <sz val="9"/>
            <rFont val="Tahoma"/>
            <family val="2"/>
          </rPr>
          <t>enter total credit card purchases from the register report;  this should equal the total amount listed on the CC machine report</t>
        </r>
      </text>
    </comment>
  </commentList>
</comments>
</file>

<file path=xl/sharedStrings.xml><?xml version="1.0" encoding="utf-8"?>
<sst xmlns="http://schemas.openxmlformats.org/spreadsheetml/2006/main" count="240" uniqueCount="66">
  <si>
    <t>Step 1: Enter names and dates</t>
  </si>
  <si>
    <t xml:space="preserve">Establishment name                                                                             </t>
  </si>
  <si>
    <t xml:space="preserve">            DAILY RECONCILIATION CHART</t>
  </si>
  <si>
    <t>DATE:</t>
  </si>
  <si>
    <t>Mgr -</t>
  </si>
  <si>
    <t>Active Excel format: below</t>
  </si>
  <si>
    <t>Step  2:  Enter tax rate</t>
  </si>
  <si>
    <t>DAY SHIFT</t>
  </si>
  <si>
    <t>NIGHT SHIFT</t>
  </si>
  <si>
    <t xml:space="preserve">         TOTAL ALL SHIFTS</t>
  </si>
  <si>
    <t>(X - Out Register)</t>
  </si>
  <si>
    <t xml:space="preserve"> (Z - Closing Register Totals)</t>
  </si>
  <si>
    <t>POS REGISTER SALES SUMMARY</t>
  </si>
  <si>
    <t>Step  3: Enter POS report totals</t>
  </si>
  <si>
    <t>Food Sales</t>
  </si>
  <si>
    <t>Beverage Sales</t>
  </si>
  <si>
    <t>Non-Food Sales</t>
  </si>
  <si>
    <t>Gift Certificate used</t>
  </si>
  <si>
    <t>Revenue pre-tax</t>
  </si>
  <si>
    <t>Sales Tax</t>
  </si>
  <si>
    <t>Credit Card Tips &amp; Checks Tip amount:</t>
  </si>
  <si>
    <t>Total Sales plus Tax + Tip</t>
  </si>
  <si>
    <t>Collected Account Recievables</t>
  </si>
  <si>
    <t>Total Reciepts</t>
  </si>
  <si>
    <t>A/C (Actual Cash) BANK DEPOSIT</t>
  </si>
  <si>
    <t>Step 4: Enter cash counts and payouts made</t>
  </si>
  <si>
    <t>Paper Money</t>
  </si>
  <si>
    <t>Coins</t>
  </si>
  <si>
    <t>Checks</t>
  </si>
  <si>
    <t>Less Starting Register cash / change</t>
  </si>
  <si>
    <t>NET CASH SUB TOTAL:</t>
  </si>
  <si>
    <t>CASH ADJUSTMENTS / DEDUCTIONS</t>
  </si>
  <si>
    <t>Step 5: Enter all exceptions to cash</t>
  </si>
  <si>
    <t>Pay Outs-Misc (docu req)</t>
  </si>
  <si>
    <t>Pay Outs-Tips on Credit Cards &amp; Checks</t>
  </si>
  <si>
    <t xml:space="preserve">Account Receivable activity </t>
  </si>
  <si>
    <t>Gift Certificates used</t>
  </si>
  <si>
    <t>TOTAL ADJUSTMENTS TO CASH</t>
  </si>
  <si>
    <t>Step 6: Enter Activities made on account receivables</t>
  </si>
  <si>
    <t>A/R ACCOUNTS RECEIVABLE ACTIVITY</t>
  </si>
  <si>
    <t>New a/r Charges</t>
  </si>
  <si>
    <t>Collections on A/R (Cash &amp; Checks)</t>
  </si>
  <si>
    <t>Collections on A/R (Credit Card)</t>
  </si>
  <si>
    <t>Gift Certificates sold</t>
  </si>
  <si>
    <t>ACCOUNT RECEIVABLE ACTIVITY</t>
  </si>
  <si>
    <t>CASH RECONCILIATION ANALYSIS:</t>
  </si>
  <si>
    <t>Step 7: Enter the amount for bank deposit</t>
  </si>
  <si>
    <t>TOTAL SALES + ADJUSTMENTS - CC</t>
  </si>
  <si>
    <t>TOTAL CASH DEPOSIT</t>
  </si>
  <si>
    <t>CASH DEPOSIT OVER / UNDER</t>
  </si>
  <si>
    <t>CREDIT CARDS</t>
  </si>
  <si>
    <t>Step 8: Enter CC totals from CC machine report</t>
  </si>
  <si>
    <t>CC Machine Report for Visa/MasterCard</t>
  </si>
  <si>
    <t>CC Machine Report for Other Type Cards</t>
  </si>
  <si>
    <t>CC Machine Report SUB TOTAL:</t>
  </si>
  <si>
    <t>Step 9: Enter CC totals from POS report</t>
  </si>
  <si>
    <t>POS CC Sales SUB TOTAL</t>
  </si>
  <si>
    <t>POS vs CC Machine Report OVER / SHORT</t>
  </si>
  <si>
    <t>BUSINESS DEPOSITS</t>
  </si>
  <si>
    <t>Step 10: Review cash deposit over/under and correct entries above as needed</t>
  </si>
  <si>
    <t>NET CASH + C.C.</t>
  </si>
  <si>
    <t>Less (Sales Tax) Depsit Total</t>
  </si>
  <si>
    <t>NET BUSINESS DEPOSIT (exclude taxes)</t>
  </si>
  <si>
    <t>TOTAL BUSINESS DEPOSIT:</t>
  </si>
  <si>
    <t>Revised 03/11/18 4:46pm</t>
  </si>
  <si>
    <t xml:space="preserve">                                      This Solution Series Operational form provided through Keck's Food Service - Form # DRC01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</si>
</sst>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s>
  <fonts count="51">
    <font>
      <sz val="11"/>
      <color theme="1"/>
      <name val="Calibri"/>
      <family val="2"/>
    </font>
    <font>
      <sz val="11"/>
      <color indexed="8"/>
      <name val="Calibri"/>
      <family val="2"/>
    </font>
    <font>
      <b/>
      <sz val="16"/>
      <color indexed="16"/>
      <name val="Arial"/>
      <family val="2"/>
    </font>
    <font>
      <b/>
      <sz val="10"/>
      <color indexed="56"/>
      <name val="Arial"/>
      <family val="2"/>
    </font>
    <font>
      <b/>
      <sz val="12"/>
      <color indexed="16"/>
      <name val="Arial"/>
      <family val="2"/>
    </font>
    <font>
      <b/>
      <sz val="12"/>
      <name val="Arial"/>
      <family val="2"/>
    </font>
    <font>
      <b/>
      <sz val="10"/>
      <color indexed="16"/>
      <name val="Arial"/>
      <family val="2"/>
    </font>
    <font>
      <b/>
      <sz val="10"/>
      <name val="Arial"/>
      <family val="2"/>
    </font>
    <font>
      <b/>
      <sz val="10"/>
      <color indexed="8"/>
      <name val="Arial"/>
      <family val="2"/>
    </font>
    <font>
      <sz val="10"/>
      <color indexed="56"/>
      <name val="Arial"/>
      <family val="2"/>
    </font>
    <font>
      <b/>
      <sz val="10"/>
      <color indexed="10"/>
      <name val="Arial"/>
      <family val="2"/>
    </font>
    <font>
      <b/>
      <sz val="10"/>
      <color indexed="12"/>
      <name val="Arial"/>
      <family val="2"/>
    </font>
    <font>
      <sz val="7"/>
      <name val="Arial"/>
      <family val="2"/>
    </font>
    <font>
      <b/>
      <sz val="9"/>
      <name val="Tahoma"/>
      <family val="2"/>
    </font>
    <font>
      <b/>
      <sz val="8"/>
      <name val="Tahoma"/>
      <family val="2"/>
    </font>
    <font>
      <sz val="8"/>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6"/>
      <name val="Calibri"/>
      <family val="2"/>
    </font>
    <font>
      <b/>
      <sz val="10"/>
      <color indexed="1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ck"/>
      <top style="thick"/>
      <bottom/>
    </border>
    <border>
      <left style="medium"/>
      <right style="medium"/>
      <top style="medium"/>
      <bottom style="medium"/>
    </border>
    <border>
      <left style="medium"/>
      <right/>
      <top/>
      <bottom style="medium"/>
    </border>
    <border>
      <left style="thin"/>
      <right style="thick"/>
      <top/>
      <bottom/>
    </border>
    <border>
      <left style="thick"/>
      <right style="thin"/>
      <top/>
      <bottom/>
    </border>
    <border>
      <left style="thin"/>
      <right style="thick"/>
      <top/>
      <bottom style="thick"/>
    </border>
    <border>
      <left style="medium"/>
      <right/>
      <top style="medium"/>
      <bottom/>
    </border>
    <border>
      <left/>
      <right style="thin"/>
      <top/>
      <bottom style="thin"/>
    </border>
    <border>
      <left style="thin"/>
      <right style="thin"/>
      <top/>
      <bottom style="thin"/>
    </border>
    <border>
      <left style="thin"/>
      <right style="thick"/>
      <top style="thick"/>
      <bottom style="thin"/>
    </border>
    <border>
      <left/>
      <right style="thin"/>
      <top style="thin"/>
      <bottom style="thin"/>
    </border>
    <border>
      <left/>
      <right style="thin"/>
      <top style="thin"/>
      <bottom style="thick"/>
    </border>
    <border>
      <left style="thin"/>
      <right style="thin"/>
      <top style="thin"/>
      <bottom style="thick"/>
    </border>
    <border>
      <left/>
      <right style="thin"/>
      <top style="thin"/>
      <bottom/>
    </border>
    <border>
      <left style="thin"/>
      <right style="thin"/>
      <top style="thin"/>
      <bottom/>
    </border>
    <border>
      <left style="thick"/>
      <right style="thin"/>
      <top style="thin"/>
      <bottom style="thin"/>
    </border>
    <border>
      <left style="thick"/>
      <right style="thin"/>
      <top style="thin"/>
      <bottom/>
    </border>
    <border>
      <left style="thick"/>
      <right style="thin"/>
      <top style="thin"/>
      <bottom style="thick"/>
    </border>
    <border>
      <left style="thin"/>
      <right style="thin"/>
      <top style="thick"/>
      <bottom style="thin"/>
    </border>
    <border>
      <left style="thin"/>
      <right style="thick"/>
      <top style="thin"/>
      <bottom style="thin"/>
    </border>
    <border>
      <left/>
      <right/>
      <top/>
      <bottom style="thick"/>
    </border>
    <border>
      <left style="medium"/>
      <right style="medium"/>
      <top style="medium"/>
      <bottom/>
    </border>
    <border>
      <left style="medium"/>
      <right style="medium"/>
      <top/>
      <botto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1">
    <xf numFmtId="0" fontId="0" fillId="0" borderId="0" xfId="0" applyFont="1" applyAlignment="1">
      <alignment/>
    </xf>
    <xf numFmtId="0" fontId="2" fillId="0" borderId="0" xfId="0" applyFont="1" applyAlignment="1" applyProtection="1">
      <alignment/>
      <protection/>
    </xf>
    <xf numFmtId="164" fontId="2" fillId="0" borderId="0" xfId="0" applyNumberFormat="1" applyFont="1" applyAlignment="1" applyProtection="1">
      <alignment/>
      <protection/>
    </xf>
    <xf numFmtId="0" fontId="2" fillId="0" borderId="0" xfId="0" applyFont="1" applyAlignment="1" applyProtection="1">
      <alignment/>
      <protection locked="0"/>
    </xf>
    <xf numFmtId="0" fontId="4" fillId="0" borderId="0" xfId="0" applyFont="1" applyAlignment="1" applyProtection="1">
      <alignment/>
      <protection/>
    </xf>
    <xf numFmtId="164" fontId="5" fillId="33" borderId="10" xfId="0" applyNumberFormat="1" applyFont="1" applyFill="1" applyBorder="1" applyAlignment="1" applyProtection="1">
      <alignment/>
      <protection locked="0"/>
    </xf>
    <xf numFmtId="164" fontId="4" fillId="0" borderId="11" xfId="0" applyNumberFormat="1" applyFont="1" applyBorder="1" applyAlignment="1" applyProtection="1">
      <alignment/>
      <protection/>
    </xf>
    <xf numFmtId="0" fontId="4" fillId="0" borderId="0" xfId="0" applyFont="1" applyAlignment="1" applyProtection="1">
      <alignment/>
      <protection locked="0"/>
    </xf>
    <xf numFmtId="0" fontId="6" fillId="0" borderId="0" xfId="0" applyFont="1" applyAlignment="1" applyProtection="1">
      <alignment/>
      <protection/>
    </xf>
    <xf numFmtId="0" fontId="3" fillId="0" borderId="12" xfId="0" applyFont="1" applyBorder="1" applyAlignment="1" applyProtection="1">
      <alignment/>
      <protection/>
    </xf>
    <xf numFmtId="0" fontId="6" fillId="33" borderId="13" xfId="0" applyFont="1" applyFill="1" applyBorder="1" applyAlignment="1" applyProtection="1">
      <alignment horizontal="center"/>
      <protection locked="0"/>
    </xf>
    <xf numFmtId="164" fontId="7" fillId="33" borderId="10" xfId="0" applyNumberFormat="1" applyFont="1" applyFill="1" applyBorder="1" applyAlignment="1" applyProtection="1">
      <alignment/>
      <protection/>
    </xf>
    <xf numFmtId="164" fontId="6" fillId="0" borderId="14" xfId="0" applyNumberFormat="1" applyFont="1" applyBorder="1" applyAlignment="1" applyProtection="1">
      <alignment/>
      <protection/>
    </xf>
    <xf numFmtId="0" fontId="6" fillId="0" borderId="0" xfId="0" applyFont="1" applyAlignment="1" applyProtection="1">
      <alignment/>
      <protection locked="0"/>
    </xf>
    <xf numFmtId="0" fontId="7" fillId="0" borderId="0" xfId="0" applyFont="1" applyAlignment="1" applyProtection="1">
      <alignment/>
      <protection/>
    </xf>
    <xf numFmtId="0" fontId="3" fillId="0" borderId="0" xfId="0" applyFont="1" applyAlignment="1" applyProtection="1">
      <alignment/>
      <protection/>
    </xf>
    <xf numFmtId="164" fontId="7" fillId="0" borderId="15" xfId="0" applyNumberFormat="1" applyFont="1" applyBorder="1" applyAlignment="1" applyProtection="1">
      <alignment horizontal="center"/>
      <protection/>
    </xf>
    <xf numFmtId="164" fontId="7" fillId="0" borderId="16" xfId="0" applyNumberFormat="1" applyFont="1" applyBorder="1" applyAlignment="1" applyProtection="1">
      <alignment horizontal="center"/>
      <protection/>
    </xf>
    <xf numFmtId="0" fontId="7" fillId="0" borderId="0" xfId="0" applyFont="1" applyAlignment="1" applyProtection="1">
      <alignment/>
      <protection locked="0"/>
    </xf>
    <xf numFmtId="0" fontId="3" fillId="0" borderId="17" xfId="0" applyFont="1" applyBorder="1" applyAlignment="1" applyProtection="1">
      <alignment/>
      <protection/>
    </xf>
    <xf numFmtId="0" fontId="7" fillId="33" borderId="10" xfId="0" applyFont="1" applyFill="1" applyBorder="1" applyAlignment="1" applyProtection="1">
      <alignment/>
      <protection/>
    </xf>
    <xf numFmtId="0" fontId="7" fillId="0" borderId="18" xfId="0" applyFont="1" applyBorder="1" applyAlignment="1" applyProtection="1">
      <alignment horizontal="left" indent="2"/>
      <protection/>
    </xf>
    <xf numFmtId="164" fontId="7" fillId="34" borderId="19" xfId="0" applyNumberFormat="1" applyFont="1" applyFill="1" applyBorder="1" applyAlignment="1" applyProtection="1">
      <alignment horizontal="center"/>
      <protection locked="0"/>
    </xf>
    <xf numFmtId="164" fontId="8" fillId="35" borderId="20" xfId="0" applyNumberFormat="1" applyFont="1" applyFill="1" applyBorder="1" applyAlignment="1" applyProtection="1">
      <alignment horizontal="center"/>
      <protection/>
    </xf>
    <xf numFmtId="0" fontId="7" fillId="0" borderId="0" xfId="0" applyFont="1" applyFill="1" applyAlignment="1" applyProtection="1">
      <alignment/>
      <protection locked="0"/>
    </xf>
    <xf numFmtId="0" fontId="7" fillId="0" borderId="21" xfId="0" applyFont="1" applyBorder="1" applyAlignment="1" applyProtection="1">
      <alignment horizontal="left" indent="2"/>
      <protection/>
    </xf>
    <xf numFmtId="164" fontId="7" fillId="34" borderId="10" xfId="0" applyNumberFormat="1" applyFont="1" applyFill="1" applyBorder="1" applyAlignment="1" applyProtection="1">
      <alignment horizontal="center"/>
      <protection locked="0"/>
    </xf>
    <xf numFmtId="0" fontId="7" fillId="0" borderId="0" xfId="0" applyFont="1" applyFill="1" applyAlignment="1" applyProtection="1">
      <alignment/>
      <protection/>
    </xf>
    <xf numFmtId="0" fontId="7" fillId="36" borderId="21" xfId="0" applyFont="1" applyFill="1" applyBorder="1" applyAlignment="1" applyProtection="1">
      <alignment/>
      <protection/>
    </xf>
    <xf numFmtId="164" fontId="7" fillId="36" borderId="10" xfId="0" applyNumberFormat="1" applyFont="1" applyFill="1" applyBorder="1" applyAlignment="1" applyProtection="1">
      <alignment horizontal="center"/>
      <protection hidden="1"/>
    </xf>
    <xf numFmtId="164" fontId="8" fillId="36" borderId="20" xfId="0" applyNumberFormat="1" applyFont="1" applyFill="1" applyBorder="1" applyAlignment="1" applyProtection="1">
      <alignment horizontal="center"/>
      <protection/>
    </xf>
    <xf numFmtId="0" fontId="7" fillId="0" borderId="21" xfId="0" applyFont="1" applyFill="1" applyBorder="1" applyAlignment="1" applyProtection="1">
      <alignment horizontal="left" indent="2"/>
      <protection/>
    </xf>
    <xf numFmtId="164" fontId="7" fillId="8" borderId="10" xfId="0" applyNumberFormat="1" applyFont="1" applyFill="1" applyBorder="1" applyAlignment="1" applyProtection="1">
      <alignment horizontal="center"/>
      <protection/>
    </xf>
    <xf numFmtId="164" fontId="8" fillId="0" borderId="20" xfId="0" applyNumberFormat="1" applyFont="1" applyFill="1" applyBorder="1" applyAlignment="1" applyProtection="1">
      <alignment horizontal="center"/>
      <protection/>
    </xf>
    <xf numFmtId="164" fontId="7" fillId="36" borderId="10" xfId="0" applyNumberFormat="1" applyFont="1" applyFill="1" applyBorder="1" applyAlignment="1" applyProtection="1">
      <alignment horizontal="center"/>
      <protection/>
    </xf>
    <xf numFmtId="0" fontId="7" fillId="36" borderId="22" xfId="0" applyFont="1" applyFill="1" applyBorder="1" applyAlignment="1" applyProtection="1">
      <alignment horizontal="left"/>
      <protection/>
    </xf>
    <xf numFmtId="164" fontId="7" fillId="36" borderId="23" xfId="0" applyNumberFormat="1" applyFont="1" applyFill="1" applyBorder="1" applyAlignment="1" applyProtection="1">
      <alignment horizontal="center"/>
      <protection/>
    </xf>
    <xf numFmtId="0" fontId="3" fillId="0" borderId="0" xfId="0" applyFont="1" applyFill="1" applyAlignment="1" applyProtection="1">
      <alignment/>
      <protection/>
    </xf>
    <xf numFmtId="164" fontId="7" fillId="0" borderId="0" xfId="0" applyNumberFormat="1" applyFont="1" applyFill="1" applyAlignment="1" applyProtection="1">
      <alignment horizontal="center"/>
      <protection/>
    </xf>
    <xf numFmtId="0" fontId="7" fillId="0" borderId="24" xfId="0" applyFont="1" applyBorder="1" applyAlignment="1" applyProtection="1">
      <alignment horizontal="left" indent="2"/>
      <protection/>
    </xf>
    <xf numFmtId="164" fontId="7" fillId="34" borderId="25" xfId="0" applyNumberFormat="1" applyFont="1" applyFill="1" applyBorder="1" applyAlignment="1" applyProtection="1">
      <alignment horizontal="center"/>
      <protection locked="0"/>
    </xf>
    <xf numFmtId="0" fontId="7" fillId="36" borderId="22" xfId="0" applyFont="1" applyFill="1" applyBorder="1" applyAlignment="1" applyProtection="1">
      <alignment/>
      <protection/>
    </xf>
    <xf numFmtId="0" fontId="3" fillId="0" borderId="0" xfId="0" applyFont="1" applyBorder="1" applyAlignment="1" applyProtection="1">
      <alignment vertical="top" wrapText="1"/>
      <protection/>
    </xf>
    <xf numFmtId="0" fontId="7" fillId="0" borderId="0" xfId="0" applyFont="1" applyFill="1" applyBorder="1" applyAlignment="1" applyProtection="1">
      <alignment/>
      <protection/>
    </xf>
    <xf numFmtId="164" fontId="7" fillId="0" borderId="0" xfId="0" applyNumberFormat="1" applyFont="1" applyFill="1" applyBorder="1" applyAlignment="1" applyProtection="1">
      <alignment horizontal="center"/>
      <protection/>
    </xf>
    <xf numFmtId="164" fontId="8" fillId="0" borderId="0" xfId="0" applyNumberFormat="1" applyFont="1" applyFill="1" applyBorder="1" applyAlignment="1" applyProtection="1">
      <alignment horizontal="center"/>
      <protection/>
    </xf>
    <xf numFmtId="164" fontId="7" fillId="0" borderId="0" xfId="0" applyNumberFormat="1" applyFont="1" applyAlignment="1" applyProtection="1">
      <alignment horizontal="center"/>
      <protection/>
    </xf>
    <xf numFmtId="0" fontId="3" fillId="0" borderId="12" xfId="0" applyFont="1" applyBorder="1" applyAlignment="1" applyProtection="1">
      <alignment wrapText="1"/>
      <protection/>
    </xf>
    <xf numFmtId="164" fontId="10" fillId="0" borderId="20" xfId="0" applyNumberFormat="1" applyFont="1" applyBorder="1" applyAlignment="1" applyProtection="1">
      <alignment horizontal="center"/>
      <protection/>
    </xf>
    <xf numFmtId="0" fontId="3" fillId="0" borderId="0" xfId="0" applyFont="1" applyAlignment="1" applyProtection="1">
      <alignment wrapText="1"/>
      <protection/>
    </xf>
    <xf numFmtId="0" fontId="7" fillId="0" borderId="26" xfId="0" applyFont="1" applyBorder="1" applyAlignment="1" applyProtection="1">
      <alignment horizontal="left" indent="2"/>
      <protection/>
    </xf>
    <xf numFmtId="8" fontId="7" fillId="8" borderId="10" xfId="0" applyNumberFormat="1" applyFont="1" applyFill="1" applyBorder="1" applyAlignment="1" applyProtection="1">
      <alignment horizontal="center"/>
      <protection/>
    </xf>
    <xf numFmtId="165" fontId="7" fillId="8" borderId="10" xfId="0" applyNumberFormat="1" applyFont="1" applyFill="1" applyBorder="1" applyAlignment="1" applyProtection="1">
      <alignment horizontal="center"/>
      <protection/>
    </xf>
    <xf numFmtId="0" fontId="7" fillId="0" borderId="27" xfId="0" applyFont="1" applyBorder="1" applyAlignment="1" applyProtection="1">
      <alignment horizontal="left" indent="2"/>
      <protection/>
    </xf>
    <xf numFmtId="165" fontId="7" fillId="8" borderId="25" xfId="0" applyNumberFormat="1" applyFont="1" applyFill="1" applyBorder="1" applyAlignment="1" applyProtection="1">
      <alignment horizontal="center"/>
      <protection/>
    </xf>
    <xf numFmtId="0" fontId="8" fillId="36" borderId="28" xfId="0" applyFont="1" applyFill="1" applyBorder="1" applyAlignment="1" applyProtection="1">
      <alignment/>
      <protection/>
    </xf>
    <xf numFmtId="164" fontId="8" fillId="36" borderId="23" xfId="0" applyNumberFormat="1" applyFont="1" applyFill="1" applyBorder="1" applyAlignment="1" applyProtection="1">
      <alignment horizontal="center"/>
      <protection/>
    </xf>
    <xf numFmtId="164" fontId="10" fillId="36" borderId="20" xfId="0" applyNumberFormat="1" applyFont="1" applyFill="1" applyBorder="1" applyAlignment="1" applyProtection="1">
      <alignment horizontal="center"/>
      <protection/>
    </xf>
    <xf numFmtId="0" fontId="8" fillId="0" borderId="0" xfId="0" applyFont="1" applyFill="1" applyBorder="1" applyAlignment="1" applyProtection="1">
      <alignment/>
      <protection/>
    </xf>
    <xf numFmtId="164" fontId="10" fillId="0" borderId="20" xfId="0" applyNumberFormat="1" applyFont="1" applyFill="1" applyBorder="1" applyAlignment="1" applyProtection="1">
      <alignment horizontal="center"/>
      <protection/>
    </xf>
    <xf numFmtId="0" fontId="8" fillId="33" borderId="10" xfId="0" applyFont="1" applyFill="1" applyBorder="1" applyAlignment="1" applyProtection="1">
      <alignment/>
      <protection/>
    </xf>
    <xf numFmtId="0" fontId="8" fillId="0" borderId="21" xfId="0" applyFont="1" applyFill="1" applyBorder="1" applyAlignment="1" applyProtection="1">
      <alignment/>
      <protection/>
    </xf>
    <xf numFmtId="165" fontId="10" fillId="34" borderId="10" xfId="0" applyNumberFormat="1" applyFont="1" applyFill="1" applyBorder="1" applyAlignment="1" applyProtection="1">
      <alignment horizontal="center"/>
      <protection locked="0"/>
    </xf>
    <xf numFmtId="164" fontId="10" fillId="37" borderId="20" xfId="0" applyNumberFormat="1" applyFont="1" applyFill="1" applyBorder="1" applyAlignment="1" applyProtection="1">
      <alignment horizontal="center"/>
      <protection/>
    </xf>
    <xf numFmtId="164" fontId="8" fillId="34" borderId="10" xfId="0" applyNumberFormat="1" applyFont="1" applyFill="1" applyBorder="1" applyAlignment="1" applyProtection="1">
      <alignment horizontal="center"/>
      <protection locked="0"/>
    </xf>
    <xf numFmtId="0" fontId="8" fillId="36" borderId="10" xfId="0" applyFont="1" applyFill="1" applyBorder="1" applyAlignment="1" applyProtection="1">
      <alignment/>
      <protection/>
    </xf>
    <xf numFmtId="164" fontId="8" fillId="36" borderId="10" xfId="0" applyNumberFormat="1" applyFont="1" applyFill="1" applyBorder="1" applyAlignment="1" applyProtection="1">
      <alignment horizontal="center"/>
      <protection/>
    </xf>
    <xf numFmtId="0" fontId="7" fillId="35" borderId="0" xfId="0" applyFont="1" applyFill="1" applyAlignment="1" applyProtection="1">
      <alignment/>
      <protection locked="0"/>
    </xf>
    <xf numFmtId="0" fontId="7" fillId="0" borderId="18" xfId="0" applyFont="1" applyFill="1" applyBorder="1" applyAlignment="1" applyProtection="1">
      <alignment horizontal="left" indent="2"/>
      <protection/>
    </xf>
    <xf numFmtId="164" fontId="7" fillId="8" borderId="19" xfId="0" applyNumberFormat="1" applyFont="1" applyFill="1" applyBorder="1" applyAlignment="1" applyProtection="1">
      <alignment horizontal="center"/>
      <protection/>
    </xf>
    <xf numFmtId="164" fontId="7" fillId="0" borderId="20" xfId="0" applyNumberFormat="1" applyFont="1" applyBorder="1" applyAlignment="1" applyProtection="1">
      <alignment horizontal="center"/>
      <protection/>
    </xf>
    <xf numFmtId="164" fontId="7" fillId="38" borderId="10" xfId="0" applyNumberFormat="1" applyFont="1" applyFill="1" applyBorder="1" applyAlignment="1" applyProtection="1">
      <alignment horizontal="center"/>
      <protection/>
    </xf>
    <xf numFmtId="164" fontId="7" fillId="0" borderId="11" xfId="0" applyNumberFormat="1" applyFont="1" applyFill="1" applyBorder="1" applyAlignment="1" applyProtection="1">
      <alignment horizontal="center"/>
      <protection/>
    </xf>
    <xf numFmtId="0" fontId="8" fillId="36" borderId="22" xfId="0" applyFont="1" applyFill="1" applyBorder="1" applyAlignment="1" applyProtection="1">
      <alignment/>
      <protection/>
    </xf>
    <xf numFmtId="8" fontId="7" fillId="36" borderId="23" xfId="0" applyNumberFormat="1" applyFont="1" applyFill="1" applyBorder="1" applyAlignment="1" applyProtection="1">
      <alignment horizontal="center"/>
      <protection/>
    </xf>
    <xf numFmtId="8" fontId="7" fillId="36" borderId="10" xfId="0" applyNumberFormat="1" applyFont="1" applyFill="1" applyBorder="1" applyAlignment="1" applyProtection="1">
      <alignment horizontal="center"/>
      <protection/>
    </xf>
    <xf numFmtId="164" fontId="7" fillId="0" borderId="0" xfId="0" applyNumberFormat="1" applyFont="1" applyBorder="1" applyAlignment="1" applyProtection="1">
      <alignment horizontal="center"/>
      <protection/>
    </xf>
    <xf numFmtId="164" fontId="8" fillId="0" borderId="0" xfId="0" applyNumberFormat="1" applyFont="1" applyAlignment="1" applyProtection="1">
      <alignment horizontal="center"/>
      <protection/>
    </xf>
    <xf numFmtId="164" fontId="7" fillId="34" borderId="29" xfId="0" applyNumberFormat="1" applyFont="1" applyFill="1" applyBorder="1" applyAlignment="1" applyProtection="1">
      <alignment horizontal="center"/>
      <protection locked="0"/>
    </xf>
    <xf numFmtId="0" fontId="7" fillId="0" borderId="21" xfId="0" applyFont="1" applyFill="1" applyBorder="1" applyAlignment="1" applyProtection="1">
      <alignment/>
      <protection/>
    </xf>
    <xf numFmtId="0" fontId="7" fillId="0" borderId="22" xfId="0" applyFont="1" applyFill="1" applyBorder="1" applyAlignment="1" applyProtection="1">
      <alignment/>
      <protection/>
    </xf>
    <xf numFmtId="7" fontId="7" fillId="36" borderId="23" xfId="0" applyNumberFormat="1" applyFont="1" applyFill="1" applyBorder="1" applyAlignment="1" applyProtection="1">
      <alignment horizontal="center"/>
      <protection/>
    </xf>
    <xf numFmtId="8" fontId="7" fillId="35" borderId="30" xfId="0" applyNumberFormat="1" applyFont="1" applyFill="1" applyBorder="1" applyAlignment="1" applyProtection="1">
      <alignment horizontal="center"/>
      <protection/>
    </xf>
    <xf numFmtId="164" fontId="8" fillId="0" borderId="29" xfId="0" applyNumberFormat="1" applyFont="1" applyBorder="1" applyAlignment="1" applyProtection="1">
      <alignment horizontal="center"/>
      <protection/>
    </xf>
    <xf numFmtId="164" fontId="8" fillId="0" borderId="20" xfId="0" applyNumberFormat="1" applyFont="1" applyBorder="1" applyAlignment="1" applyProtection="1">
      <alignment horizontal="center"/>
      <protection/>
    </xf>
    <xf numFmtId="0" fontId="7" fillId="37" borderId="21" xfId="0" applyFont="1" applyFill="1" applyBorder="1" applyAlignment="1" applyProtection="1">
      <alignment horizontal="left" indent="2"/>
      <protection/>
    </xf>
    <xf numFmtId="164" fontId="8" fillId="37" borderId="10" xfId="0" applyNumberFormat="1" applyFont="1" applyFill="1" applyBorder="1" applyAlignment="1" applyProtection="1">
      <alignment horizontal="center"/>
      <protection/>
    </xf>
    <xf numFmtId="164" fontId="7" fillId="0" borderId="0" xfId="0" applyNumberFormat="1" applyFont="1" applyAlignment="1" applyProtection="1" quotePrefix="1">
      <alignment/>
      <protection locked="0"/>
    </xf>
    <xf numFmtId="164" fontId="11" fillId="36" borderId="10" xfId="0" applyNumberFormat="1" applyFont="1" applyFill="1" applyBorder="1" applyAlignment="1" applyProtection="1">
      <alignment horizontal="center"/>
      <protection/>
    </xf>
    <xf numFmtId="0" fontId="9" fillId="0" borderId="0" xfId="0" applyFont="1" applyBorder="1" applyAlignment="1">
      <alignment vertical="top"/>
    </xf>
    <xf numFmtId="164" fontId="12" fillId="0" borderId="0" xfId="0" applyNumberFormat="1" applyFont="1" applyAlignment="1" applyProtection="1">
      <alignment horizontal="center"/>
      <protection/>
    </xf>
    <xf numFmtId="164" fontId="6" fillId="0" borderId="0" xfId="0" applyNumberFormat="1" applyFont="1" applyAlignment="1" applyProtection="1">
      <alignment/>
      <protection/>
    </xf>
    <xf numFmtId="0" fontId="0" fillId="0" borderId="0" xfId="0" applyAlignment="1" applyProtection="1">
      <alignment/>
      <protection/>
    </xf>
    <xf numFmtId="164" fontId="0" fillId="0" borderId="0" xfId="0" applyNumberFormat="1" applyAlignment="1" applyProtection="1">
      <alignment/>
      <protection/>
    </xf>
    <xf numFmtId="0" fontId="0" fillId="0" borderId="0" xfId="0" applyAlignment="1" applyProtection="1">
      <alignment/>
      <protection locked="0"/>
    </xf>
    <xf numFmtId="164" fontId="2" fillId="0" borderId="0" xfId="0" applyNumberFormat="1" applyFont="1" applyAlignment="1" applyProtection="1">
      <alignment/>
      <protection locked="0"/>
    </xf>
    <xf numFmtId="0" fontId="4" fillId="33" borderId="10" xfId="0" applyFont="1" applyFill="1" applyBorder="1" applyAlignment="1" applyProtection="1">
      <alignment/>
      <protection locked="0"/>
    </xf>
    <xf numFmtId="164" fontId="7" fillId="33" borderId="10" xfId="0" applyNumberFormat="1" applyFont="1" applyFill="1" applyBorder="1" applyAlignment="1" applyProtection="1">
      <alignment/>
      <protection locked="0"/>
    </xf>
    <xf numFmtId="164" fontId="7" fillId="0" borderId="31" xfId="0" applyNumberFormat="1" applyFont="1" applyBorder="1" applyAlignment="1" applyProtection="1">
      <alignment horizontal="center"/>
      <protection/>
    </xf>
    <xf numFmtId="0" fontId="3" fillId="0" borderId="32" xfId="0" applyFont="1" applyBorder="1" applyAlignment="1" applyProtection="1">
      <alignment vertical="top" wrapText="1"/>
      <protection/>
    </xf>
    <xf numFmtId="0" fontId="3" fillId="0" borderId="33" xfId="0" applyFont="1" applyBorder="1" applyAlignment="1" applyProtection="1">
      <alignment vertical="top" wrapText="1"/>
      <protection/>
    </xf>
    <xf numFmtId="0" fontId="3" fillId="0" borderId="34" xfId="0" applyFont="1" applyBorder="1" applyAlignment="1" applyProtection="1">
      <alignment vertical="top" wrapText="1"/>
      <protection/>
    </xf>
    <xf numFmtId="0" fontId="3" fillId="0" borderId="32" xfId="0" applyFont="1" applyBorder="1" applyAlignment="1" applyProtection="1">
      <alignment wrapText="1"/>
      <protection/>
    </xf>
    <xf numFmtId="0" fontId="3" fillId="0" borderId="33" xfId="0" applyFont="1" applyBorder="1" applyAlignment="1" applyProtection="1">
      <alignment wrapText="1"/>
      <protection/>
    </xf>
    <xf numFmtId="0" fontId="3" fillId="0" borderId="34" xfId="0" applyFont="1" applyBorder="1" applyAlignment="1" applyProtection="1">
      <alignment wrapText="1"/>
      <protection/>
    </xf>
    <xf numFmtId="0" fontId="3" fillId="0" borderId="13" xfId="0" applyFont="1" applyBorder="1" applyAlignment="1" applyProtection="1">
      <alignment vertical="top" wrapText="1"/>
      <protection/>
    </xf>
    <xf numFmtId="0" fontId="9" fillId="0" borderId="33" xfId="0" applyFont="1" applyBorder="1" applyAlignment="1">
      <alignment vertical="top" wrapText="1"/>
    </xf>
    <xf numFmtId="0" fontId="9" fillId="0" borderId="34" xfId="0" applyFont="1" applyBorder="1" applyAlignment="1">
      <alignment vertical="top" wrapText="1"/>
    </xf>
    <xf numFmtId="0" fontId="3" fillId="0" borderId="17" xfId="0" applyFont="1" applyFill="1" applyBorder="1" applyAlignment="1" applyProtection="1">
      <alignment wrapText="1"/>
      <protection/>
    </xf>
    <xf numFmtId="0" fontId="3" fillId="0" borderId="33" xfId="0" applyFont="1" applyFill="1" applyBorder="1" applyAlignment="1" applyProtection="1">
      <alignment wrapText="1"/>
      <protection/>
    </xf>
    <xf numFmtId="0" fontId="3" fillId="0" borderId="34" xfId="0" applyFont="1" applyFill="1" applyBorder="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b/>
        <i val="0"/>
        <color theme="1"/>
      </font>
      <fill>
        <patternFill>
          <bgColor rgb="FFFFFF00"/>
        </patternFill>
      </fill>
    </dxf>
    <dxf>
      <font>
        <b/>
        <i val="0"/>
        <color rgb="FFFF0000"/>
      </font>
    </dxf>
    <dxf>
      <font>
        <b/>
        <i val="0"/>
        <color rgb="FFFF0000"/>
      </font>
      <fill>
        <patternFill>
          <bgColor rgb="FFFFFF00"/>
        </patternFill>
      </fill>
    </dxf>
    <dxf>
      <font>
        <b/>
        <i val="0"/>
        <color theme="1"/>
      </font>
      <fill>
        <patternFill>
          <bgColor rgb="FFFFFF00"/>
        </patternFill>
      </fill>
    </dxf>
    <dxf>
      <font>
        <b/>
        <i val="0"/>
        <color rgb="FFFF0000"/>
      </font>
      <fill>
        <patternFill>
          <bgColor rgb="FFFFFF00"/>
        </patternFill>
      </fill>
    </dxf>
    <dxf>
      <font>
        <b/>
        <i val="0"/>
        <color indexed="8"/>
      </font>
      <fill>
        <patternFill>
          <bgColor indexed="13"/>
        </patternFill>
      </fill>
    </dxf>
    <dxf>
      <font>
        <b/>
        <i val="0"/>
        <color theme="1"/>
      </font>
      <fill>
        <patternFill>
          <bgColor rgb="FFFFFF00"/>
        </patternFill>
      </fill>
    </dxf>
    <dxf>
      <font>
        <b/>
        <i val="0"/>
        <color rgb="FFFF0000"/>
      </font>
    </dxf>
    <dxf>
      <font>
        <b/>
        <i val="0"/>
        <color rgb="FFFF0000"/>
      </font>
      <fill>
        <patternFill>
          <bgColor rgb="FFFFFF00"/>
        </patternFill>
      </fill>
    </dxf>
    <dxf>
      <font>
        <b/>
        <i val="0"/>
        <color theme="1"/>
      </font>
      <fill>
        <patternFill>
          <bgColor rgb="FFFFFF00"/>
        </patternFill>
      </fill>
    </dxf>
    <dxf>
      <font>
        <b/>
        <i val="0"/>
        <color rgb="FFFF0000"/>
      </font>
      <fill>
        <patternFill>
          <bgColor rgb="FFFFFF00"/>
        </patternFill>
      </fill>
    </dxf>
    <dxf>
      <font>
        <b/>
        <i val="0"/>
        <color indexed="8"/>
      </font>
      <fill>
        <patternFill>
          <bgColor indexed="13"/>
        </patternFill>
      </fill>
    </dxf>
    <dxf>
      <font>
        <b/>
        <i val="0"/>
        <color theme="1"/>
      </font>
      <fill>
        <patternFill>
          <bgColor rgb="FFFFFF00"/>
        </patternFill>
      </fill>
    </dxf>
    <dxf>
      <font>
        <b/>
        <i val="0"/>
        <color rgb="FFFF0000"/>
      </font>
    </dxf>
    <dxf>
      <font>
        <b/>
        <i val="0"/>
        <color rgb="FFFF0000"/>
      </font>
      <fill>
        <patternFill>
          <bgColor rgb="FFFFFF00"/>
        </patternFill>
      </fill>
    </dxf>
    <dxf>
      <font>
        <b/>
        <i val="0"/>
        <color theme="1"/>
      </font>
      <fill>
        <patternFill>
          <bgColor rgb="FFFFFF00"/>
        </patternFill>
      </fill>
    </dxf>
    <dxf>
      <font>
        <b/>
        <i val="0"/>
        <color rgb="FFFF0000"/>
      </font>
      <fill>
        <patternFill>
          <bgColor rgb="FFFFFF00"/>
        </patternFill>
      </fill>
    </dxf>
    <dxf>
      <font>
        <b/>
        <i val="0"/>
        <color indexed="8"/>
      </font>
      <fill>
        <patternFill>
          <bgColor indexed="13"/>
        </patternFill>
      </fill>
    </dxf>
    <dxf>
      <font>
        <b/>
        <i val="0"/>
        <color rgb="FF000000"/>
      </font>
      <fill>
        <patternFill>
          <bgColor rgb="FFFFFF00"/>
        </patternFill>
      </fill>
      <border/>
    </dxf>
    <dxf>
      <font>
        <b/>
        <i val="0"/>
        <color rgb="FFFF0000"/>
      </font>
      <fill>
        <patternFill>
          <bgColor rgb="FFFFFF00"/>
        </patternFill>
      </fill>
      <border/>
    </dxf>
    <dxf>
      <font>
        <b/>
        <i val="0"/>
        <color theme="1"/>
      </font>
      <fill>
        <patternFill>
          <bgColor rgb="FFFFFF00"/>
        </patternFill>
      </fill>
      <border/>
    </dxf>
    <dxf>
      <font>
        <b/>
        <i val="0"/>
        <color rgb="FFFF000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58</xdr:row>
      <xdr:rowOff>95250</xdr:rowOff>
    </xdr:from>
    <xdr:to>
      <xdr:col>5</xdr:col>
      <xdr:colOff>609600</xdr:colOff>
      <xdr:row>62</xdr:row>
      <xdr:rowOff>0</xdr:rowOff>
    </xdr:to>
    <xdr:sp>
      <xdr:nvSpPr>
        <xdr:cNvPr id="1" name="Text Box 1"/>
        <xdr:cNvSpPr txBox="1">
          <a:spLocks noChangeArrowheads="1"/>
        </xdr:cNvSpPr>
      </xdr:nvSpPr>
      <xdr:spPr>
        <a:xfrm>
          <a:off x="895350" y="10753725"/>
          <a:ext cx="6905625" cy="638175"/>
        </a:xfrm>
        <a:prstGeom prst="rect">
          <a:avLst/>
        </a:prstGeom>
        <a:noFill/>
        <a:ln w="9525" cmpd="sng">
          <a:noFill/>
        </a:ln>
      </xdr:spPr>
      <xdr:txBody>
        <a:bodyPr vertOverflow="clip" wrap="square" lIns="27432" tIns="22860" rIns="0" bIns="0"/>
        <a:p>
          <a:pPr algn="l">
            <a:defRPr/>
          </a:pPr>
          <a:r>
            <a:rPr lang="en-US" cap="none" sz="1000" b="0" i="0" u="none" baseline="0">
              <a:solidFill>
                <a:srgbClr val="800000"/>
              </a:solidFill>
              <a:latin typeface="Calibri"/>
              <a:ea typeface="Calibri"/>
              <a:cs typeface="Calibri"/>
            </a:rPr>
            <a:t>Keck's Food Service, Inc. extends the </a:t>
          </a:r>
          <a:r>
            <a:rPr lang="en-US" cap="none" sz="1000" b="1" i="0" u="none" baseline="0">
              <a:solidFill>
                <a:srgbClr val="800000"/>
              </a:solidFill>
              <a:latin typeface="Calibri"/>
              <a:ea typeface="Calibri"/>
              <a:cs typeface="Calibri"/>
            </a:rPr>
            <a:t>Solution Series</a:t>
          </a:r>
          <a:r>
            <a:rPr lang="en-US" cap="none" sz="1000" b="0" i="0" u="none" baseline="0">
              <a:solidFill>
                <a:srgbClr val="800000"/>
              </a:solidFill>
              <a:latin typeface="Calibri"/>
              <a:ea typeface="Calibri"/>
              <a:cs typeface="Calibri"/>
            </a:rPr>
            <a:t> reference information in good faith. Though reasonable efforts have been made to ensure accuracy of information, Keck's Food Service, Inc. disclaims any and all responsibility for the success or failure of your use of the </a:t>
          </a:r>
          <a:r>
            <a:rPr lang="en-US" cap="none" sz="1000" b="1" i="0" u="none" baseline="0">
              <a:solidFill>
                <a:srgbClr val="800000"/>
              </a:solidFill>
              <a:latin typeface="Calibri"/>
              <a:ea typeface="Calibri"/>
              <a:cs typeface="Calibri"/>
            </a:rPr>
            <a:t>Solution Series </a:t>
          </a:r>
          <a:r>
            <a:rPr lang="en-US" cap="none" sz="1000" b="0" i="0" u="none" baseline="0">
              <a:solidFill>
                <a:srgbClr val="800000"/>
              </a:solidFill>
              <a:latin typeface="Calibri"/>
              <a:ea typeface="Calibri"/>
              <a:cs typeface="Calibri"/>
            </a:rPr>
            <a:t>reference information provided.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58</xdr:row>
      <xdr:rowOff>95250</xdr:rowOff>
    </xdr:from>
    <xdr:to>
      <xdr:col>5</xdr:col>
      <xdr:colOff>609600</xdr:colOff>
      <xdr:row>62</xdr:row>
      <xdr:rowOff>0</xdr:rowOff>
    </xdr:to>
    <xdr:sp>
      <xdr:nvSpPr>
        <xdr:cNvPr id="1" name="Text Box 1"/>
        <xdr:cNvSpPr txBox="1">
          <a:spLocks noChangeArrowheads="1"/>
        </xdr:cNvSpPr>
      </xdr:nvSpPr>
      <xdr:spPr>
        <a:xfrm>
          <a:off x="895350" y="10753725"/>
          <a:ext cx="6905625" cy="638175"/>
        </a:xfrm>
        <a:prstGeom prst="rect">
          <a:avLst/>
        </a:prstGeom>
        <a:noFill/>
        <a:ln w="9525" cmpd="sng">
          <a:noFill/>
        </a:ln>
      </xdr:spPr>
      <xdr:txBody>
        <a:bodyPr vertOverflow="clip" wrap="square" lIns="27432" tIns="22860" rIns="0" bIns="0"/>
        <a:p>
          <a:pPr algn="l">
            <a:defRPr/>
          </a:pPr>
          <a:r>
            <a:rPr lang="en-US" cap="none" sz="1000" b="0" i="0" u="none" baseline="0">
              <a:solidFill>
                <a:srgbClr val="800000"/>
              </a:solidFill>
              <a:latin typeface="Calibri"/>
              <a:ea typeface="Calibri"/>
              <a:cs typeface="Calibri"/>
            </a:rPr>
            <a:t>Keck's Food Service, Inc. extends the </a:t>
          </a:r>
          <a:r>
            <a:rPr lang="en-US" cap="none" sz="1000" b="1" i="0" u="none" baseline="0">
              <a:solidFill>
                <a:srgbClr val="800000"/>
              </a:solidFill>
              <a:latin typeface="Calibri"/>
              <a:ea typeface="Calibri"/>
              <a:cs typeface="Calibri"/>
            </a:rPr>
            <a:t>Solution Series</a:t>
          </a:r>
          <a:r>
            <a:rPr lang="en-US" cap="none" sz="1000" b="0" i="0" u="none" baseline="0">
              <a:solidFill>
                <a:srgbClr val="800000"/>
              </a:solidFill>
              <a:latin typeface="Calibri"/>
              <a:ea typeface="Calibri"/>
              <a:cs typeface="Calibri"/>
            </a:rPr>
            <a:t> reference information in good faith. Though reasonable efforts have been made to ensure accuracy of information, Keck's Food Service, Inc. disclaims any and all responsibility for the success or failure of your use of the </a:t>
          </a:r>
          <a:r>
            <a:rPr lang="en-US" cap="none" sz="1000" b="1" i="0" u="none" baseline="0">
              <a:solidFill>
                <a:srgbClr val="800000"/>
              </a:solidFill>
              <a:latin typeface="Calibri"/>
              <a:ea typeface="Calibri"/>
              <a:cs typeface="Calibri"/>
            </a:rPr>
            <a:t>Solution Series </a:t>
          </a:r>
          <a:r>
            <a:rPr lang="en-US" cap="none" sz="1000" b="0" i="0" u="none" baseline="0">
              <a:solidFill>
                <a:srgbClr val="800000"/>
              </a:solidFill>
              <a:latin typeface="Calibri"/>
              <a:ea typeface="Calibri"/>
              <a:cs typeface="Calibri"/>
            </a:rPr>
            <a:t>reference information provided.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58</xdr:row>
      <xdr:rowOff>95250</xdr:rowOff>
    </xdr:from>
    <xdr:to>
      <xdr:col>5</xdr:col>
      <xdr:colOff>609600</xdr:colOff>
      <xdr:row>62</xdr:row>
      <xdr:rowOff>0</xdr:rowOff>
    </xdr:to>
    <xdr:sp>
      <xdr:nvSpPr>
        <xdr:cNvPr id="1" name="Text Box 1"/>
        <xdr:cNvSpPr txBox="1">
          <a:spLocks noChangeArrowheads="1"/>
        </xdr:cNvSpPr>
      </xdr:nvSpPr>
      <xdr:spPr>
        <a:xfrm>
          <a:off x="895350" y="10753725"/>
          <a:ext cx="6905625" cy="638175"/>
        </a:xfrm>
        <a:prstGeom prst="rect">
          <a:avLst/>
        </a:prstGeom>
        <a:noFill/>
        <a:ln w="9525" cmpd="sng">
          <a:noFill/>
        </a:ln>
      </xdr:spPr>
      <xdr:txBody>
        <a:bodyPr vertOverflow="clip" wrap="square" lIns="27432" tIns="22860" rIns="0" bIns="0"/>
        <a:p>
          <a:pPr algn="l">
            <a:defRPr/>
          </a:pPr>
          <a:r>
            <a:rPr lang="en-US" cap="none" sz="1000" b="0" i="0" u="none" baseline="0">
              <a:solidFill>
                <a:srgbClr val="800000"/>
              </a:solidFill>
              <a:latin typeface="Calibri"/>
              <a:ea typeface="Calibri"/>
              <a:cs typeface="Calibri"/>
            </a:rPr>
            <a:t>Keck's Food Service, Inc. extends the </a:t>
          </a:r>
          <a:r>
            <a:rPr lang="en-US" cap="none" sz="1000" b="1" i="0" u="none" baseline="0">
              <a:solidFill>
                <a:srgbClr val="800000"/>
              </a:solidFill>
              <a:latin typeface="Calibri"/>
              <a:ea typeface="Calibri"/>
              <a:cs typeface="Calibri"/>
            </a:rPr>
            <a:t>Solution Series</a:t>
          </a:r>
          <a:r>
            <a:rPr lang="en-US" cap="none" sz="1000" b="0" i="0" u="none" baseline="0">
              <a:solidFill>
                <a:srgbClr val="800000"/>
              </a:solidFill>
              <a:latin typeface="Calibri"/>
              <a:ea typeface="Calibri"/>
              <a:cs typeface="Calibri"/>
            </a:rPr>
            <a:t> reference information in good faith. Though reasonable efforts have been made to ensure accuracy of information, Keck's Food Service, Inc. disclaims any and all responsibility for the success or failure of your use of the </a:t>
          </a:r>
          <a:r>
            <a:rPr lang="en-US" cap="none" sz="1000" b="1" i="0" u="none" baseline="0">
              <a:solidFill>
                <a:srgbClr val="800000"/>
              </a:solidFill>
              <a:latin typeface="Calibri"/>
              <a:ea typeface="Calibri"/>
              <a:cs typeface="Calibri"/>
            </a:rPr>
            <a:t>Solution Series </a:t>
          </a:r>
          <a:r>
            <a:rPr lang="en-US" cap="none" sz="1000" b="0" i="0" u="none" baseline="0">
              <a:solidFill>
                <a:srgbClr val="800000"/>
              </a:solidFill>
              <a:latin typeface="Calibri"/>
              <a:ea typeface="Calibri"/>
              <a:cs typeface="Calibri"/>
            </a:rPr>
            <a:t>reference information provided.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HU59"/>
  <sheetViews>
    <sheetView tabSelected="1" zoomScalePageLayoutView="0" workbookViewId="0" topLeftCell="B1">
      <selection activeCell="F49" sqref="F49"/>
    </sheetView>
  </sheetViews>
  <sheetFormatPr defaultColWidth="9.140625" defaultRowHeight="15"/>
  <cols>
    <col min="1" max="1" width="2.57421875" style="92" customWidth="1"/>
    <col min="2" max="2" width="24.421875" style="92" customWidth="1"/>
    <col min="3" max="3" width="43.421875" style="92" customWidth="1"/>
    <col min="4" max="5" width="18.7109375" style="93" customWidth="1"/>
    <col min="6" max="6" width="30.7109375" style="93" customWidth="1"/>
    <col min="7" max="229" width="9.140625" style="94" customWidth="1"/>
    <col min="230" max="16384" width="9.140625" style="92" customWidth="1"/>
  </cols>
  <sheetData>
    <row r="1" spans="2:229" s="1" customFormat="1" ht="22.5" customHeight="1" thickBot="1">
      <c r="B1" s="99" t="s">
        <v>0</v>
      </c>
      <c r="C1" s="3" t="s">
        <v>1</v>
      </c>
      <c r="D1" s="95" t="s">
        <v>2</v>
      </c>
      <c r="E1" s="95"/>
      <c r="F1" s="2"/>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row>
    <row r="2" spans="2:229" s="4" customFormat="1" ht="17.25" thickBot="1" thickTop="1">
      <c r="B2" s="105"/>
      <c r="C2" s="96" t="s">
        <v>3</v>
      </c>
      <c r="D2" s="5" t="s">
        <v>4</v>
      </c>
      <c r="E2" s="5" t="s">
        <v>4</v>
      </c>
      <c r="F2" s="6" t="s">
        <v>5</v>
      </c>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row>
    <row r="3" spans="2:229" s="8" customFormat="1" ht="13.5" thickBot="1">
      <c r="B3" s="9" t="s">
        <v>6</v>
      </c>
      <c r="C3" s="10">
        <v>0.06</v>
      </c>
      <c r="D3" s="97" t="s">
        <v>7</v>
      </c>
      <c r="E3" s="97" t="s">
        <v>8</v>
      </c>
      <c r="F3" s="12" t="s">
        <v>9</v>
      </c>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row>
    <row r="4" spans="2:229" s="14" customFormat="1" ht="13.5" thickBot="1">
      <c r="B4" s="15"/>
      <c r="D4" s="16" t="s">
        <v>10</v>
      </c>
      <c r="E4" s="16" t="s">
        <v>10</v>
      </c>
      <c r="F4" s="17" t="s">
        <v>11</v>
      </c>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row>
    <row r="5" spans="2:229" s="14" customFormat="1" ht="14.25" thickBot="1" thickTop="1">
      <c r="B5" s="19"/>
      <c r="C5" s="20" t="s">
        <v>12</v>
      </c>
      <c r="D5" s="11" t="s">
        <v>7</v>
      </c>
      <c r="E5" s="11" t="s">
        <v>8</v>
      </c>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row>
    <row r="6" spans="2:229" s="14" customFormat="1" ht="14.25" thickBot="1" thickTop="1">
      <c r="B6" s="99" t="s">
        <v>13</v>
      </c>
      <c r="C6" s="21" t="s">
        <v>14</v>
      </c>
      <c r="D6" s="22">
        <v>1500</v>
      </c>
      <c r="E6" s="22">
        <v>2000</v>
      </c>
      <c r="F6" s="23">
        <f>D6+E6</f>
        <v>3500</v>
      </c>
      <c r="G6" s="24"/>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row>
    <row r="7" spans="2:229" s="14" customFormat="1" ht="14.25" thickBot="1" thickTop="1">
      <c r="B7" s="106"/>
      <c r="C7" s="25" t="s">
        <v>15</v>
      </c>
      <c r="D7" s="26">
        <v>200</v>
      </c>
      <c r="E7" s="26">
        <v>300</v>
      </c>
      <c r="F7" s="23">
        <f aca="true" t="shared" si="0" ref="F7:F22">D7+E7</f>
        <v>500</v>
      </c>
      <c r="G7" s="24"/>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row>
    <row r="8" spans="2:229" s="14" customFormat="1" ht="14.25" thickBot="1" thickTop="1">
      <c r="B8" s="106"/>
      <c r="C8" s="25" t="s">
        <v>16</v>
      </c>
      <c r="D8" s="26">
        <v>25</v>
      </c>
      <c r="E8" s="26">
        <v>0</v>
      </c>
      <c r="F8" s="23">
        <f t="shared" si="0"/>
        <v>25</v>
      </c>
      <c r="G8" s="24"/>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row>
    <row r="9" spans="2:229" s="14" customFormat="1" ht="14.25" thickBot="1" thickTop="1">
      <c r="B9" s="106"/>
      <c r="C9" s="25" t="s">
        <v>17</v>
      </c>
      <c r="D9" s="26">
        <v>25</v>
      </c>
      <c r="E9" s="26">
        <v>25</v>
      </c>
      <c r="F9" s="23">
        <f t="shared" si="0"/>
        <v>50</v>
      </c>
      <c r="G9" s="24"/>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row>
    <row r="10" spans="2:229" s="27" customFormat="1" ht="14.25" thickBot="1" thickTop="1">
      <c r="B10" s="106"/>
      <c r="C10" s="28" t="s">
        <v>18</v>
      </c>
      <c r="D10" s="29">
        <f>SUM(D6:D9)</f>
        <v>1750</v>
      </c>
      <c r="E10" s="29">
        <f>SUM(E6:E9)</f>
        <v>2325</v>
      </c>
      <c r="F10" s="30">
        <f t="shared" si="0"/>
        <v>4075</v>
      </c>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row>
    <row r="11" spans="2:229" s="27" customFormat="1" ht="14.25" thickBot="1" thickTop="1">
      <c r="B11" s="106"/>
      <c r="C11" s="31" t="s">
        <v>19</v>
      </c>
      <c r="D11" s="32">
        <f>D10*$C$3</f>
        <v>105</v>
      </c>
      <c r="E11" s="32">
        <f>E10*$C$3</f>
        <v>139.5</v>
      </c>
      <c r="F11" s="33">
        <f>D11+E11</f>
        <v>244.5</v>
      </c>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row>
    <row r="12" spans="2:229" s="27" customFormat="1" ht="14.25" thickBot="1" thickTop="1">
      <c r="B12" s="106"/>
      <c r="C12" s="31" t="s">
        <v>20</v>
      </c>
      <c r="D12" s="26">
        <v>150</v>
      </c>
      <c r="E12" s="26">
        <v>250</v>
      </c>
      <c r="F12" s="33">
        <f t="shared" si="0"/>
        <v>400</v>
      </c>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row>
    <row r="13" spans="2:229" s="27" customFormat="1" ht="14.25" thickBot="1" thickTop="1">
      <c r="B13" s="106"/>
      <c r="C13" s="28" t="s">
        <v>21</v>
      </c>
      <c r="D13" s="34">
        <f>D10+D11+D12</f>
        <v>2005</v>
      </c>
      <c r="E13" s="34">
        <f>E10+E11+E12</f>
        <v>2714.5</v>
      </c>
      <c r="F13" s="30">
        <f t="shared" si="0"/>
        <v>4719.5</v>
      </c>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row>
    <row r="14" spans="2:229" s="27" customFormat="1" ht="14.25" thickBot="1" thickTop="1">
      <c r="B14" s="106"/>
      <c r="C14" s="31" t="s">
        <v>22</v>
      </c>
      <c r="D14" s="32">
        <f>D33+D34</f>
        <v>50</v>
      </c>
      <c r="E14" s="32">
        <f>E33+E34</f>
        <v>20</v>
      </c>
      <c r="F14" s="33">
        <f t="shared" si="0"/>
        <v>70</v>
      </c>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row>
    <row r="15" spans="2:229" s="27" customFormat="1" ht="14.25" thickBot="1" thickTop="1">
      <c r="B15" s="107"/>
      <c r="C15" s="35" t="s">
        <v>23</v>
      </c>
      <c r="D15" s="36">
        <f>+D14+D13</f>
        <v>2055</v>
      </c>
      <c r="E15" s="36">
        <f>+E14+E13</f>
        <v>2734.5</v>
      </c>
      <c r="F15" s="30">
        <f t="shared" si="0"/>
        <v>4789.5</v>
      </c>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row>
    <row r="16" spans="2:229" s="27" customFormat="1" ht="14.25" thickBot="1" thickTop="1">
      <c r="B16" s="37"/>
      <c r="D16" s="38"/>
      <c r="E16" s="38"/>
      <c r="F16" s="33"/>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row>
    <row r="17" spans="2:229" s="14" customFormat="1" ht="14.25" thickBot="1" thickTop="1">
      <c r="B17" s="15"/>
      <c r="C17" s="20" t="s">
        <v>24</v>
      </c>
      <c r="D17" s="11" t="s">
        <v>7</v>
      </c>
      <c r="E17" s="11" t="s">
        <v>8</v>
      </c>
      <c r="F17" s="33"/>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row>
    <row r="18" spans="2:229" s="14" customFormat="1" ht="14.25" thickBot="1" thickTop="1">
      <c r="B18" s="99" t="s">
        <v>25</v>
      </c>
      <c r="C18" s="21" t="s">
        <v>26</v>
      </c>
      <c r="D18" s="22">
        <v>1100</v>
      </c>
      <c r="E18" s="22">
        <v>1500</v>
      </c>
      <c r="F18" s="33">
        <f t="shared" si="0"/>
        <v>2600</v>
      </c>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row>
    <row r="19" spans="2:229" s="14" customFormat="1" ht="14.25" thickBot="1" thickTop="1">
      <c r="B19" s="100"/>
      <c r="C19" s="25" t="s">
        <v>27</v>
      </c>
      <c r="D19" s="26">
        <v>25</v>
      </c>
      <c r="E19" s="26">
        <v>25</v>
      </c>
      <c r="F19" s="33">
        <f t="shared" si="0"/>
        <v>50</v>
      </c>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row>
    <row r="20" spans="2:229" s="14" customFormat="1" ht="14.25" thickBot="1" thickTop="1">
      <c r="B20" s="100"/>
      <c r="C20" s="25" t="s">
        <v>28</v>
      </c>
      <c r="D20" s="26">
        <v>175</v>
      </c>
      <c r="E20" s="26">
        <v>400</v>
      </c>
      <c r="F20" s="33">
        <f t="shared" si="0"/>
        <v>575</v>
      </c>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row>
    <row r="21" spans="2:229" s="14" customFormat="1" ht="14.25" thickBot="1" thickTop="1">
      <c r="B21" s="100"/>
      <c r="C21" s="39" t="s">
        <v>29</v>
      </c>
      <c r="D21" s="40">
        <v>-100</v>
      </c>
      <c r="E21" s="40">
        <v>-100</v>
      </c>
      <c r="F21" s="33"/>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row>
    <row r="22" spans="2:229" s="14" customFormat="1" ht="14.25" thickBot="1" thickTop="1">
      <c r="B22" s="101"/>
      <c r="C22" s="41" t="s">
        <v>30</v>
      </c>
      <c r="D22" s="36">
        <f>SUM(D18:D21)</f>
        <v>1200</v>
      </c>
      <c r="E22" s="36">
        <f>SUM(E18:E21)</f>
        <v>1825</v>
      </c>
      <c r="F22" s="30">
        <f t="shared" si="0"/>
        <v>3025</v>
      </c>
      <c r="G22" s="24"/>
      <c r="H22" s="24"/>
      <c r="I22" s="24"/>
      <c r="J22" s="24"/>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row>
    <row r="23" spans="2:229" s="14" customFormat="1" ht="12.75">
      <c r="B23" s="42"/>
      <c r="C23" s="43"/>
      <c r="D23" s="44"/>
      <c r="E23" s="44"/>
      <c r="F23" s="45"/>
      <c r="G23" s="24"/>
      <c r="H23" s="24"/>
      <c r="I23" s="24"/>
      <c r="J23" s="24"/>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row>
    <row r="24" spans="2:229" s="14" customFormat="1" ht="13.5" thickBot="1">
      <c r="B24" s="15"/>
      <c r="C24" s="20" t="s">
        <v>31</v>
      </c>
      <c r="D24" s="11" t="s">
        <v>7</v>
      </c>
      <c r="E24" s="11" t="s">
        <v>8</v>
      </c>
      <c r="F24" s="46"/>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row>
    <row r="25" spans="2:229" s="14" customFormat="1" ht="27" thickBot="1" thickTop="1">
      <c r="B25" s="47" t="s">
        <v>32</v>
      </c>
      <c r="C25" s="21" t="s">
        <v>33</v>
      </c>
      <c r="D25" s="22">
        <v>75</v>
      </c>
      <c r="E25" s="22">
        <v>65.5</v>
      </c>
      <c r="F25" s="48">
        <f>D25+E25</f>
        <v>140.5</v>
      </c>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row>
    <row r="26" spans="2:229" s="14" customFormat="1" ht="14.25" thickBot="1" thickTop="1">
      <c r="B26" s="49"/>
      <c r="C26" s="50" t="s">
        <v>34</v>
      </c>
      <c r="D26" s="51">
        <f>D12</f>
        <v>150</v>
      </c>
      <c r="E26" s="32">
        <f>E12</f>
        <v>250</v>
      </c>
      <c r="F26" s="48">
        <f aca="true" t="shared" si="1" ref="F26:F36">D26+E26</f>
        <v>400</v>
      </c>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row>
    <row r="27" spans="2:229" s="14" customFormat="1" ht="14.25" thickBot="1" thickTop="1">
      <c r="B27" s="49"/>
      <c r="C27" s="50" t="s">
        <v>35</v>
      </c>
      <c r="D27" s="52">
        <f>D36</f>
        <v>-25</v>
      </c>
      <c r="E27" s="52">
        <f>E36</f>
        <v>-20</v>
      </c>
      <c r="F27" s="48">
        <f t="shared" si="1"/>
        <v>-45</v>
      </c>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row>
    <row r="28" spans="2:229" s="14" customFormat="1" ht="14.25" thickBot="1" thickTop="1">
      <c r="B28" s="49"/>
      <c r="C28" s="53" t="s">
        <v>36</v>
      </c>
      <c r="D28" s="54">
        <f>-D9</f>
        <v>-25</v>
      </c>
      <c r="E28" s="54">
        <f>-E9</f>
        <v>-25</v>
      </c>
      <c r="F28" s="48">
        <f t="shared" si="1"/>
        <v>-50</v>
      </c>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row>
    <row r="29" spans="2:229" s="14" customFormat="1" ht="14.25" thickBot="1" thickTop="1">
      <c r="B29" s="15"/>
      <c r="C29" s="55" t="s">
        <v>37</v>
      </c>
      <c r="D29" s="56">
        <f>D27-D26-D25+D28</f>
        <v>-275</v>
      </c>
      <c r="E29" s="56">
        <f>E27-E26-E25+E28</f>
        <v>-360.5</v>
      </c>
      <c r="F29" s="57">
        <f t="shared" si="1"/>
        <v>-635.5</v>
      </c>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row>
    <row r="30" spans="2:229" s="27" customFormat="1" ht="14.25" thickBot="1" thickTop="1">
      <c r="B30" s="37"/>
      <c r="C30" s="58"/>
      <c r="D30" s="45"/>
      <c r="E30" s="45"/>
      <c r="F30" s="59"/>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row>
    <row r="31" spans="2:229" s="27" customFormat="1" ht="14.25" thickBot="1" thickTop="1">
      <c r="B31" s="108" t="s">
        <v>38</v>
      </c>
      <c r="C31" s="60" t="s">
        <v>39</v>
      </c>
      <c r="D31" s="11" t="s">
        <v>7</v>
      </c>
      <c r="E31" s="11" t="s">
        <v>8</v>
      </c>
      <c r="F31" s="59"/>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row>
    <row r="32" spans="2:229" s="27" customFormat="1" ht="14.25" thickBot="1" thickTop="1">
      <c r="B32" s="109"/>
      <c r="C32" s="61" t="s">
        <v>40</v>
      </c>
      <c r="D32" s="62">
        <v>100</v>
      </c>
      <c r="E32" s="62">
        <v>65</v>
      </c>
      <c r="F32" s="63">
        <f t="shared" si="1"/>
        <v>165</v>
      </c>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row>
    <row r="33" spans="2:229" s="27" customFormat="1" ht="14.25" thickBot="1" thickTop="1">
      <c r="B33" s="109"/>
      <c r="C33" s="61" t="s">
        <v>41</v>
      </c>
      <c r="D33" s="64">
        <v>50</v>
      </c>
      <c r="E33" s="64">
        <v>0</v>
      </c>
      <c r="F33" s="63">
        <f t="shared" si="1"/>
        <v>50</v>
      </c>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row>
    <row r="34" spans="2:229" s="27" customFormat="1" ht="14.25" thickBot="1" thickTop="1">
      <c r="B34" s="109"/>
      <c r="C34" s="61" t="s">
        <v>42</v>
      </c>
      <c r="D34" s="64">
        <v>0</v>
      </c>
      <c r="E34" s="64">
        <v>20</v>
      </c>
      <c r="F34" s="63">
        <f t="shared" si="1"/>
        <v>20</v>
      </c>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row>
    <row r="35" spans="2:229" s="27" customFormat="1" ht="14.25" thickBot="1" thickTop="1">
      <c r="B35" s="110"/>
      <c r="C35" s="61" t="s">
        <v>43</v>
      </c>
      <c r="D35" s="64">
        <v>25</v>
      </c>
      <c r="E35" s="64">
        <v>25</v>
      </c>
      <c r="F35" s="63">
        <f t="shared" si="1"/>
        <v>50</v>
      </c>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row>
    <row r="36" spans="2:229" s="27" customFormat="1" ht="13.5" thickTop="1">
      <c r="B36" s="37"/>
      <c r="C36" s="65" t="s">
        <v>44</v>
      </c>
      <c r="D36" s="66">
        <f>D33+D34+D35-D32</f>
        <v>-25</v>
      </c>
      <c r="E36" s="66">
        <f>E33+E34+E35-E32</f>
        <v>-20</v>
      </c>
      <c r="F36" s="57">
        <f t="shared" si="1"/>
        <v>-45</v>
      </c>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row>
    <row r="37" spans="2:229" s="27" customFormat="1" ht="12.75">
      <c r="B37" s="37"/>
      <c r="C37" s="58"/>
      <c r="D37" s="45"/>
      <c r="E37" s="45"/>
      <c r="F37" s="45"/>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row>
    <row r="38" spans="2:229" s="14" customFormat="1" ht="13.5" thickBot="1">
      <c r="B38" s="15"/>
      <c r="C38" s="20" t="s">
        <v>45</v>
      </c>
      <c r="D38" s="11" t="s">
        <v>7</v>
      </c>
      <c r="E38" s="11" t="s">
        <v>8</v>
      </c>
      <c r="F38" s="46"/>
      <c r="G38" s="18"/>
      <c r="H38" s="67"/>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row>
    <row r="39" spans="2:229" s="14" customFormat="1" ht="13.5" customHeight="1" thickBot="1" thickTop="1">
      <c r="B39" s="99" t="s">
        <v>46</v>
      </c>
      <c r="C39" s="68" t="s">
        <v>47</v>
      </c>
      <c r="D39" s="69">
        <f>D15+D29-D47</f>
        <v>1294.45</v>
      </c>
      <c r="E39" s="69">
        <f>E15+E29-E47</f>
        <v>1824</v>
      </c>
      <c r="F39" s="70">
        <f>D39+E39</f>
        <v>3118.45</v>
      </c>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row>
    <row r="40" spans="2:229" s="14" customFormat="1" ht="14.25" thickBot="1" thickTop="1">
      <c r="B40" s="101"/>
      <c r="C40" s="31" t="s">
        <v>48</v>
      </c>
      <c r="D40" s="71">
        <f>D22</f>
        <v>1200</v>
      </c>
      <c r="E40" s="71">
        <f>E22</f>
        <v>1825</v>
      </c>
      <c r="F40" s="72">
        <f>D40+E40</f>
        <v>3025</v>
      </c>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row>
    <row r="41" spans="2:229" s="14" customFormat="1" ht="17.25" customHeight="1" thickBot="1">
      <c r="B41" s="37"/>
      <c r="C41" s="73" t="s">
        <v>49</v>
      </c>
      <c r="D41" s="74">
        <f>D40-D39</f>
        <v>-94.45000000000005</v>
      </c>
      <c r="E41" s="74">
        <f>E40-E39</f>
        <v>1</v>
      </c>
      <c r="F41" s="75">
        <f>D41+E41</f>
        <v>-93.45000000000005</v>
      </c>
      <c r="G41" s="7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row>
    <row r="42" spans="2:229" s="27" customFormat="1" ht="13.5" thickTop="1">
      <c r="B42" s="37"/>
      <c r="C42" s="58"/>
      <c r="D42" s="45"/>
      <c r="E42" s="45"/>
      <c r="F42" s="45"/>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row>
    <row r="43" spans="2:229" s="14" customFormat="1" ht="12.75">
      <c r="B43" s="15"/>
      <c r="D43" s="46"/>
      <c r="E43" s="46"/>
      <c r="F43" s="77"/>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row>
    <row r="44" spans="2:229" s="14" customFormat="1" ht="13.5" thickBot="1">
      <c r="B44" s="15"/>
      <c r="C44" s="20" t="s">
        <v>50</v>
      </c>
      <c r="D44" s="98" t="e">
        <f>IF(#REF!&gt;F47,"Include A/R Collections by CC from Step5 in totals for Step6 and Step7","")</f>
        <v>#REF!</v>
      </c>
      <c r="E44" s="98"/>
      <c r="F44" s="9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row>
    <row r="45" spans="2:229" s="14" customFormat="1" ht="14.25" thickBot="1" thickTop="1">
      <c r="B45" s="99" t="s">
        <v>51</v>
      </c>
      <c r="C45" s="21" t="s">
        <v>52</v>
      </c>
      <c r="D45" s="78">
        <v>385.55</v>
      </c>
      <c r="E45" s="78">
        <v>425</v>
      </c>
      <c r="F45" s="33">
        <f>D45+E45</f>
        <v>810.55</v>
      </c>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row>
    <row r="46" spans="2:229" s="14" customFormat="1" ht="14.25" thickBot="1" thickTop="1">
      <c r="B46" s="100"/>
      <c r="C46" s="25" t="s">
        <v>53</v>
      </c>
      <c r="D46" s="26">
        <v>100</v>
      </c>
      <c r="E46" s="26">
        <v>125</v>
      </c>
      <c r="F46" s="33">
        <f>D46+E46</f>
        <v>225</v>
      </c>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row>
    <row r="47" spans="2:229" s="14" customFormat="1" ht="14.25" thickBot="1" thickTop="1">
      <c r="B47" s="101"/>
      <c r="C47" s="28" t="s">
        <v>54</v>
      </c>
      <c r="D47" s="34">
        <f>SUM(D45:D46)</f>
        <v>485.55</v>
      </c>
      <c r="E47" s="34">
        <f>SUM(E45:E46)</f>
        <v>550</v>
      </c>
      <c r="F47" s="30">
        <f>D47+E47</f>
        <v>1035.55</v>
      </c>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row>
    <row r="48" spans="2:229" s="14" customFormat="1" ht="13.5" thickTop="1">
      <c r="B48" s="99" t="s">
        <v>55</v>
      </c>
      <c r="C48" s="79" t="s">
        <v>56</v>
      </c>
      <c r="D48" s="26">
        <v>485.55</v>
      </c>
      <c r="E48" s="26">
        <v>550</v>
      </c>
      <c r="F48" s="33">
        <f>D48+E48</f>
        <v>1035.55</v>
      </c>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row>
    <row r="49" spans="2:229" s="14" customFormat="1" ht="13.5" thickBot="1">
      <c r="B49" s="101"/>
      <c r="C49" s="80" t="s">
        <v>57</v>
      </c>
      <c r="D49" s="81">
        <f>D47-D48</f>
        <v>0</v>
      </c>
      <c r="E49" s="81">
        <f>E47-E48</f>
        <v>0</v>
      </c>
      <c r="F49" s="82">
        <f>SUM(D49:E49)</f>
        <v>0</v>
      </c>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row>
    <row r="50" spans="2:229" s="14" customFormat="1" ht="12.75">
      <c r="B50" s="15"/>
      <c r="D50" s="46"/>
      <c r="E50" s="46"/>
      <c r="F50" s="46"/>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row>
    <row r="51" spans="2:229" s="14" customFormat="1" ht="15" customHeight="1" thickBot="1">
      <c r="B51" s="15"/>
      <c r="C51" s="20" t="s">
        <v>58</v>
      </c>
      <c r="D51" s="11" t="s">
        <v>7</v>
      </c>
      <c r="E51" s="11" t="s">
        <v>8</v>
      </c>
      <c r="F51" s="46"/>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row>
    <row r="52" spans="2:229" s="14" customFormat="1" ht="16.5" customHeight="1" thickBot="1" thickTop="1">
      <c r="B52" s="102" t="s">
        <v>59</v>
      </c>
      <c r="C52" s="21" t="s">
        <v>60</v>
      </c>
      <c r="D52" s="83">
        <f>D22+D47</f>
        <v>1685.55</v>
      </c>
      <c r="E52" s="83">
        <f>E22+E47</f>
        <v>2375</v>
      </c>
      <c r="F52" s="84">
        <f>D52+E52</f>
        <v>4060.55</v>
      </c>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row>
    <row r="53" spans="2:229" s="14" customFormat="1" ht="14.25" thickBot="1" thickTop="1">
      <c r="B53" s="103"/>
      <c r="C53" s="85" t="s">
        <v>61</v>
      </c>
      <c r="D53" s="86">
        <f>D11</f>
        <v>105</v>
      </c>
      <c r="E53" s="86">
        <f>E11</f>
        <v>139.5</v>
      </c>
      <c r="F53" s="84">
        <f>D53+E53</f>
        <v>244.5</v>
      </c>
      <c r="G53" s="87"/>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row>
    <row r="54" spans="2:229" s="14" customFormat="1" ht="14.25" thickBot="1" thickTop="1">
      <c r="B54" s="103"/>
      <c r="C54" s="28" t="s">
        <v>62</v>
      </c>
      <c r="D54" s="88">
        <f>D52-D53</f>
        <v>1580.55</v>
      </c>
      <c r="E54" s="88">
        <f>E52-E53</f>
        <v>2235.5</v>
      </c>
      <c r="F54" s="30">
        <f>D54+E54</f>
        <v>3816.05</v>
      </c>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row>
    <row r="55" spans="2:229" s="14" customFormat="1" ht="14.25" thickBot="1" thickTop="1">
      <c r="B55" s="104"/>
      <c r="C55" s="41" t="s">
        <v>63</v>
      </c>
      <c r="D55" s="56">
        <f>D54+D53</f>
        <v>1685.55</v>
      </c>
      <c r="E55" s="56">
        <f>E54+E53</f>
        <v>2375</v>
      </c>
      <c r="F55" s="30">
        <f>D55+E55</f>
        <v>4060.55</v>
      </c>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row>
    <row r="56" spans="2:229" s="14" customFormat="1" ht="13.5" customHeight="1">
      <c r="B56" s="15"/>
      <c r="D56" s="46"/>
      <c r="E56" s="46"/>
      <c r="F56" s="46"/>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row>
    <row r="57" spans="2:229" s="14" customFormat="1" ht="12.75">
      <c r="B57" s="89"/>
      <c r="C57" s="43"/>
      <c r="D57" s="46"/>
      <c r="E57" s="46"/>
      <c r="F57" s="90" t="s">
        <v>64</v>
      </c>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row>
    <row r="58" spans="2:229" s="8" customFormat="1" ht="12.75">
      <c r="B58" s="89"/>
      <c r="C58" s="8" t="s">
        <v>65</v>
      </c>
      <c r="D58" s="91"/>
      <c r="E58" s="91"/>
      <c r="F58" s="91"/>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row>
    <row r="59" spans="4:229" s="8" customFormat="1" ht="12.75">
      <c r="D59" s="91"/>
      <c r="E59" s="91"/>
      <c r="F59" s="91"/>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row>
  </sheetData>
  <sheetProtection sheet="1" objects="1" scenarios="1"/>
  <mergeCells count="9">
    <mergeCell ref="D44:F44"/>
    <mergeCell ref="B45:B47"/>
    <mergeCell ref="B48:B49"/>
    <mergeCell ref="B52:B55"/>
    <mergeCell ref="B1:B2"/>
    <mergeCell ref="B6:B15"/>
    <mergeCell ref="B18:B22"/>
    <mergeCell ref="B31:B35"/>
    <mergeCell ref="B39:B40"/>
  </mergeCells>
  <conditionalFormatting sqref="D41:E41">
    <cfRule type="cellIs" priority="6" dxfId="18" operator="greaterThan" stopIfTrue="1">
      <formula>0</formula>
    </cfRule>
  </conditionalFormatting>
  <conditionalFormatting sqref="D49:E49">
    <cfRule type="cellIs" priority="4" dxfId="19" operator="lessThan" stopIfTrue="1">
      <formula>0</formula>
    </cfRule>
    <cfRule type="cellIs" priority="5" dxfId="20" operator="greaterThan" stopIfTrue="1">
      <formula>0</formula>
    </cfRule>
  </conditionalFormatting>
  <conditionalFormatting sqref="D41:E41 F23 D47:E47 D49:E49 D22:E23">
    <cfRule type="cellIs" priority="3" dxfId="19" operator="lessThan">
      <formula>0</formula>
    </cfRule>
  </conditionalFormatting>
  <conditionalFormatting sqref="D42:F42 E37:F37 D27:E30 E32:E36 D32:D37">
    <cfRule type="cellIs" priority="2" dxfId="21" operator="lessThan" stopIfTrue="1">
      <formula>0</formula>
    </cfRule>
  </conditionalFormatting>
  <conditionalFormatting sqref="D44:E44">
    <cfRule type="expression" priority="1" dxfId="20" stopIfTrue="1">
      <formula>$F$29&gt;$F$35</formula>
    </cfRule>
  </conditionalFormatting>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2"/>
  <dimension ref="B1:HU59"/>
  <sheetViews>
    <sheetView zoomScalePageLayoutView="0" workbookViewId="0" topLeftCell="A1">
      <selection activeCell="A20" sqref="A20"/>
    </sheetView>
  </sheetViews>
  <sheetFormatPr defaultColWidth="9.140625" defaultRowHeight="15"/>
  <cols>
    <col min="1" max="1" width="2.57421875" style="92" customWidth="1"/>
    <col min="2" max="2" width="24.421875" style="92" customWidth="1"/>
    <col min="3" max="3" width="43.421875" style="92" customWidth="1"/>
    <col min="4" max="5" width="18.7109375" style="93" customWidth="1"/>
    <col min="6" max="6" width="30.7109375" style="93" customWidth="1"/>
    <col min="7" max="229" width="9.140625" style="94" customWidth="1"/>
    <col min="230" max="16384" width="9.140625" style="92" customWidth="1"/>
  </cols>
  <sheetData>
    <row r="1" spans="2:229" s="1" customFormat="1" ht="22.5" customHeight="1" thickBot="1">
      <c r="B1" s="99" t="s">
        <v>0</v>
      </c>
      <c r="C1" s="3" t="s">
        <v>1</v>
      </c>
      <c r="D1" s="95" t="s">
        <v>2</v>
      </c>
      <c r="E1" s="95"/>
      <c r="F1" s="2"/>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row>
    <row r="2" spans="2:229" s="4" customFormat="1" ht="17.25" thickBot="1" thickTop="1">
      <c r="B2" s="105"/>
      <c r="C2" s="96" t="s">
        <v>3</v>
      </c>
      <c r="D2" s="5" t="s">
        <v>4</v>
      </c>
      <c r="E2" s="5" t="s">
        <v>4</v>
      </c>
      <c r="F2" s="6" t="s">
        <v>5</v>
      </c>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row>
    <row r="3" spans="2:229" s="8" customFormat="1" ht="13.5" thickBot="1">
      <c r="B3" s="9" t="s">
        <v>6</v>
      </c>
      <c r="C3" s="10">
        <v>0.06</v>
      </c>
      <c r="D3" s="97" t="s">
        <v>7</v>
      </c>
      <c r="E3" s="97" t="s">
        <v>8</v>
      </c>
      <c r="F3" s="12" t="s">
        <v>9</v>
      </c>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row>
    <row r="4" spans="2:229" s="14" customFormat="1" ht="13.5" thickBot="1">
      <c r="B4" s="15"/>
      <c r="D4" s="16" t="s">
        <v>10</v>
      </c>
      <c r="E4" s="16" t="s">
        <v>10</v>
      </c>
      <c r="F4" s="17" t="s">
        <v>11</v>
      </c>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row>
    <row r="5" spans="2:229" s="14" customFormat="1" ht="14.25" thickBot="1" thickTop="1">
      <c r="B5" s="19"/>
      <c r="C5" s="20" t="s">
        <v>12</v>
      </c>
      <c r="D5" s="11" t="s">
        <v>7</v>
      </c>
      <c r="E5" s="11" t="s">
        <v>8</v>
      </c>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row>
    <row r="6" spans="2:229" s="14" customFormat="1" ht="14.25" thickBot="1" thickTop="1">
      <c r="B6" s="99" t="s">
        <v>13</v>
      </c>
      <c r="C6" s="21" t="s">
        <v>14</v>
      </c>
      <c r="D6" s="22">
        <v>0</v>
      </c>
      <c r="E6" s="22">
        <v>0</v>
      </c>
      <c r="F6" s="23">
        <f>D6+E6</f>
        <v>0</v>
      </c>
      <c r="G6" s="24"/>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row>
    <row r="7" spans="2:229" s="14" customFormat="1" ht="14.25" thickBot="1" thickTop="1">
      <c r="B7" s="106"/>
      <c r="C7" s="25" t="s">
        <v>15</v>
      </c>
      <c r="D7" s="26">
        <v>0</v>
      </c>
      <c r="E7" s="26">
        <v>0</v>
      </c>
      <c r="F7" s="23">
        <f aca="true" t="shared" si="0" ref="F7:F22">D7+E7</f>
        <v>0</v>
      </c>
      <c r="G7" s="24"/>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row>
    <row r="8" spans="2:229" s="14" customFormat="1" ht="14.25" thickBot="1" thickTop="1">
      <c r="B8" s="106"/>
      <c r="C8" s="25" t="s">
        <v>16</v>
      </c>
      <c r="D8" s="26">
        <v>0</v>
      </c>
      <c r="E8" s="26">
        <v>0</v>
      </c>
      <c r="F8" s="23">
        <f t="shared" si="0"/>
        <v>0</v>
      </c>
      <c r="G8" s="24"/>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row>
    <row r="9" spans="2:229" s="14" customFormat="1" ht="14.25" thickBot="1" thickTop="1">
      <c r="B9" s="106"/>
      <c r="C9" s="25" t="s">
        <v>17</v>
      </c>
      <c r="D9" s="26">
        <v>0</v>
      </c>
      <c r="E9" s="26">
        <v>0</v>
      </c>
      <c r="F9" s="23">
        <f t="shared" si="0"/>
        <v>0</v>
      </c>
      <c r="G9" s="24"/>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row>
    <row r="10" spans="2:229" s="27" customFormat="1" ht="14.25" thickBot="1" thickTop="1">
      <c r="B10" s="106"/>
      <c r="C10" s="28" t="s">
        <v>18</v>
      </c>
      <c r="D10" s="29">
        <f>SUM(D6:D9)</f>
        <v>0</v>
      </c>
      <c r="E10" s="29">
        <f>SUM(E6:E9)</f>
        <v>0</v>
      </c>
      <c r="F10" s="30">
        <f t="shared" si="0"/>
        <v>0</v>
      </c>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row>
    <row r="11" spans="2:229" s="27" customFormat="1" ht="14.25" thickBot="1" thickTop="1">
      <c r="B11" s="106"/>
      <c r="C11" s="31" t="s">
        <v>19</v>
      </c>
      <c r="D11" s="32">
        <f>D10*$C$3</f>
        <v>0</v>
      </c>
      <c r="E11" s="32">
        <f>E10*$C$3</f>
        <v>0</v>
      </c>
      <c r="F11" s="33">
        <f>D11+E11</f>
        <v>0</v>
      </c>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row>
    <row r="12" spans="2:229" s="27" customFormat="1" ht="14.25" thickBot="1" thickTop="1">
      <c r="B12" s="106"/>
      <c r="C12" s="31" t="s">
        <v>20</v>
      </c>
      <c r="D12" s="26">
        <v>0</v>
      </c>
      <c r="E12" s="26">
        <v>0</v>
      </c>
      <c r="F12" s="33">
        <f t="shared" si="0"/>
        <v>0</v>
      </c>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row>
    <row r="13" spans="2:229" s="27" customFormat="1" ht="14.25" thickBot="1" thickTop="1">
      <c r="B13" s="106"/>
      <c r="C13" s="28" t="s">
        <v>21</v>
      </c>
      <c r="D13" s="34">
        <f>D10+D11+D12</f>
        <v>0</v>
      </c>
      <c r="E13" s="34">
        <f>E10+E11+E12</f>
        <v>0</v>
      </c>
      <c r="F13" s="30">
        <f t="shared" si="0"/>
        <v>0</v>
      </c>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row>
    <row r="14" spans="2:229" s="27" customFormat="1" ht="14.25" thickBot="1" thickTop="1">
      <c r="B14" s="106"/>
      <c r="C14" s="31" t="s">
        <v>22</v>
      </c>
      <c r="D14" s="32">
        <f>D33+D34</f>
        <v>0</v>
      </c>
      <c r="E14" s="32">
        <f>E33+E34</f>
        <v>0</v>
      </c>
      <c r="F14" s="33">
        <f t="shared" si="0"/>
        <v>0</v>
      </c>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row>
    <row r="15" spans="2:229" s="27" customFormat="1" ht="14.25" thickBot="1" thickTop="1">
      <c r="B15" s="107"/>
      <c r="C15" s="35" t="s">
        <v>23</v>
      </c>
      <c r="D15" s="36">
        <f>+D14+D13</f>
        <v>0</v>
      </c>
      <c r="E15" s="36">
        <f>+E14+E13</f>
        <v>0</v>
      </c>
      <c r="F15" s="30">
        <f t="shared" si="0"/>
        <v>0</v>
      </c>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row>
    <row r="16" spans="2:229" s="27" customFormat="1" ht="14.25" thickBot="1" thickTop="1">
      <c r="B16" s="37"/>
      <c r="D16" s="38"/>
      <c r="E16" s="38"/>
      <c r="F16" s="33"/>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row>
    <row r="17" spans="2:229" s="14" customFormat="1" ht="14.25" thickBot="1" thickTop="1">
      <c r="B17" s="15"/>
      <c r="C17" s="20" t="s">
        <v>24</v>
      </c>
      <c r="D17" s="11" t="s">
        <v>7</v>
      </c>
      <c r="E17" s="11" t="s">
        <v>8</v>
      </c>
      <c r="F17" s="33"/>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row>
    <row r="18" spans="2:229" s="14" customFormat="1" ht="14.25" thickBot="1" thickTop="1">
      <c r="B18" s="99" t="s">
        <v>25</v>
      </c>
      <c r="C18" s="21" t="s">
        <v>26</v>
      </c>
      <c r="D18" s="22">
        <v>0</v>
      </c>
      <c r="E18" s="22">
        <v>0</v>
      </c>
      <c r="F18" s="33">
        <f t="shared" si="0"/>
        <v>0</v>
      </c>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row>
    <row r="19" spans="2:229" s="14" customFormat="1" ht="14.25" thickBot="1" thickTop="1">
      <c r="B19" s="100"/>
      <c r="C19" s="25" t="s">
        <v>27</v>
      </c>
      <c r="D19" s="26">
        <v>0</v>
      </c>
      <c r="E19" s="26">
        <v>0</v>
      </c>
      <c r="F19" s="33">
        <f t="shared" si="0"/>
        <v>0</v>
      </c>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row>
    <row r="20" spans="2:229" s="14" customFormat="1" ht="14.25" thickBot="1" thickTop="1">
      <c r="B20" s="100"/>
      <c r="C20" s="25" t="s">
        <v>28</v>
      </c>
      <c r="D20" s="26">
        <v>0</v>
      </c>
      <c r="E20" s="26">
        <v>0</v>
      </c>
      <c r="F20" s="33">
        <f t="shared" si="0"/>
        <v>0</v>
      </c>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row>
    <row r="21" spans="2:229" s="14" customFormat="1" ht="14.25" thickBot="1" thickTop="1">
      <c r="B21" s="100"/>
      <c r="C21" s="39" t="s">
        <v>29</v>
      </c>
      <c r="D21" s="40">
        <v>-100</v>
      </c>
      <c r="E21" s="40">
        <v>-100</v>
      </c>
      <c r="F21" s="33"/>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row>
    <row r="22" spans="2:229" s="14" customFormat="1" ht="14.25" thickBot="1" thickTop="1">
      <c r="B22" s="101"/>
      <c r="C22" s="41" t="s">
        <v>30</v>
      </c>
      <c r="D22" s="36">
        <f>SUM(D18:D21)</f>
        <v>-100</v>
      </c>
      <c r="E22" s="36">
        <f>SUM(E18:E21)</f>
        <v>-100</v>
      </c>
      <c r="F22" s="30">
        <f t="shared" si="0"/>
        <v>-200</v>
      </c>
      <c r="G22" s="24"/>
      <c r="H22" s="24"/>
      <c r="I22" s="24"/>
      <c r="J22" s="24"/>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row>
    <row r="23" spans="2:229" s="14" customFormat="1" ht="12.75">
      <c r="B23" s="42"/>
      <c r="C23" s="43"/>
      <c r="D23" s="44"/>
      <c r="E23" s="44"/>
      <c r="F23" s="45"/>
      <c r="G23" s="24"/>
      <c r="H23" s="24"/>
      <c r="I23" s="24"/>
      <c r="J23" s="24"/>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row>
    <row r="24" spans="2:229" s="14" customFormat="1" ht="13.5" thickBot="1">
      <c r="B24" s="15"/>
      <c r="C24" s="20" t="s">
        <v>31</v>
      </c>
      <c r="D24" s="11" t="s">
        <v>7</v>
      </c>
      <c r="E24" s="11" t="s">
        <v>8</v>
      </c>
      <c r="F24" s="46"/>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row>
    <row r="25" spans="2:229" s="14" customFormat="1" ht="27" thickBot="1" thickTop="1">
      <c r="B25" s="47" t="s">
        <v>32</v>
      </c>
      <c r="C25" s="21" t="s">
        <v>33</v>
      </c>
      <c r="D25" s="22">
        <v>0</v>
      </c>
      <c r="E25" s="22">
        <v>0</v>
      </c>
      <c r="F25" s="48">
        <f>D25+E25</f>
        <v>0</v>
      </c>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row>
    <row r="26" spans="2:229" s="14" customFormat="1" ht="14.25" thickBot="1" thickTop="1">
      <c r="B26" s="49"/>
      <c r="C26" s="50" t="s">
        <v>34</v>
      </c>
      <c r="D26" s="51">
        <f>D12</f>
        <v>0</v>
      </c>
      <c r="E26" s="32">
        <f>E12</f>
        <v>0</v>
      </c>
      <c r="F26" s="48">
        <f aca="true" t="shared" si="1" ref="F26:F36">D26+E26</f>
        <v>0</v>
      </c>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row>
    <row r="27" spans="2:229" s="14" customFormat="1" ht="14.25" thickBot="1" thickTop="1">
      <c r="B27" s="49"/>
      <c r="C27" s="50" t="s">
        <v>35</v>
      </c>
      <c r="D27" s="52">
        <f>D36</f>
        <v>0</v>
      </c>
      <c r="E27" s="52">
        <f>E36</f>
        <v>0</v>
      </c>
      <c r="F27" s="48">
        <f t="shared" si="1"/>
        <v>0</v>
      </c>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row>
    <row r="28" spans="2:229" s="14" customFormat="1" ht="14.25" thickBot="1" thickTop="1">
      <c r="B28" s="49"/>
      <c r="C28" s="53" t="s">
        <v>36</v>
      </c>
      <c r="D28" s="54">
        <f>-D9</f>
        <v>0</v>
      </c>
      <c r="E28" s="54">
        <f>-E9</f>
        <v>0</v>
      </c>
      <c r="F28" s="48">
        <f t="shared" si="1"/>
        <v>0</v>
      </c>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row>
    <row r="29" spans="2:229" s="14" customFormat="1" ht="14.25" thickBot="1" thickTop="1">
      <c r="B29" s="15"/>
      <c r="C29" s="55" t="s">
        <v>37</v>
      </c>
      <c r="D29" s="56">
        <f>D27-D26-D25+D28</f>
        <v>0</v>
      </c>
      <c r="E29" s="56">
        <f>E27-E26-E25+E28</f>
        <v>0</v>
      </c>
      <c r="F29" s="57">
        <f t="shared" si="1"/>
        <v>0</v>
      </c>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row>
    <row r="30" spans="2:229" s="27" customFormat="1" ht="14.25" thickBot="1" thickTop="1">
      <c r="B30" s="37"/>
      <c r="C30" s="58"/>
      <c r="D30" s="45"/>
      <c r="E30" s="45"/>
      <c r="F30" s="59"/>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row>
    <row r="31" spans="2:229" s="27" customFormat="1" ht="14.25" thickBot="1" thickTop="1">
      <c r="B31" s="108" t="s">
        <v>38</v>
      </c>
      <c r="C31" s="60" t="s">
        <v>39</v>
      </c>
      <c r="D31" s="11" t="s">
        <v>7</v>
      </c>
      <c r="E31" s="11" t="s">
        <v>8</v>
      </c>
      <c r="F31" s="59"/>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row>
    <row r="32" spans="2:229" s="27" customFormat="1" ht="14.25" thickBot="1" thickTop="1">
      <c r="B32" s="109"/>
      <c r="C32" s="61" t="s">
        <v>40</v>
      </c>
      <c r="D32" s="62">
        <v>0</v>
      </c>
      <c r="E32" s="62">
        <v>0</v>
      </c>
      <c r="F32" s="63">
        <f t="shared" si="1"/>
        <v>0</v>
      </c>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row>
    <row r="33" spans="2:229" s="27" customFormat="1" ht="14.25" thickBot="1" thickTop="1">
      <c r="B33" s="109"/>
      <c r="C33" s="61" t="s">
        <v>41</v>
      </c>
      <c r="D33" s="64">
        <v>0</v>
      </c>
      <c r="E33" s="64">
        <v>0</v>
      </c>
      <c r="F33" s="63">
        <f t="shared" si="1"/>
        <v>0</v>
      </c>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row>
    <row r="34" spans="2:229" s="27" customFormat="1" ht="14.25" thickBot="1" thickTop="1">
      <c r="B34" s="109"/>
      <c r="C34" s="61" t="s">
        <v>42</v>
      </c>
      <c r="D34" s="64">
        <v>0</v>
      </c>
      <c r="E34" s="64">
        <v>0</v>
      </c>
      <c r="F34" s="63">
        <f t="shared" si="1"/>
        <v>0</v>
      </c>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row>
    <row r="35" spans="2:229" s="27" customFormat="1" ht="14.25" thickBot="1" thickTop="1">
      <c r="B35" s="110"/>
      <c r="C35" s="61" t="s">
        <v>43</v>
      </c>
      <c r="D35" s="64">
        <v>0</v>
      </c>
      <c r="E35" s="64">
        <v>0</v>
      </c>
      <c r="F35" s="63">
        <f t="shared" si="1"/>
        <v>0</v>
      </c>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row>
    <row r="36" spans="2:229" s="27" customFormat="1" ht="13.5" thickTop="1">
      <c r="B36" s="37"/>
      <c r="C36" s="65" t="s">
        <v>44</v>
      </c>
      <c r="D36" s="66">
        <f>D33+D34+D35-D32</f>
        <v>0</v>
      </c>
      <c r="E36" s="66">
        <f>E33+E34+E35-E32</f>
        <v>0</v>
      </c>
      <c r="F36" s="57">
        <f t="shared" si="1"/>
        <v>0</v>
      </c>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row>
    <row r="37" spans="2:229" s="27" customFormat="1" ht="12.75">
      <c r="B37" s="37"/>
      <c r="C37" s="58"/>
      <c r="D37" s="45"/>
      <c r="E37" s="45"/>
      <c r="F37" s="45"/>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row>
    <row r="38" spans="2:229" s="14" customFormat="1" ht="13.5" thickBot="1">
      <c r="B38" s="15"/>
      <c r="C38" s="20" t="s">
        <v>45</v>
      </c>
      <c r="D38" s="11" t="s">
        <v>7</v>
      </c>
      <c r="E38" s="11" t="s">
        <v>8</v>
      </c>
      <c r="F38" s="46"/>
      <c r="G38" s="18"/>
      <c r="H38" s="67"/>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row>
    <row r="39" spans="2:229" s="14" customFormat="1" ht="13.5" customHeight="1" thickBot="1" thickTop="1">
      <c r="B39" s="99" t="s">
        <v>46</v>
      </c>
      <c r="C39" s="68" t="s">
        <v>47</v>
      </c>
      <c r="D39" s="69">
        <f>D15+D29-D47</f>
        <v>0</v>
      </c>
      <c r="E39" s="69">
        <f>E15+E29-E47</f>
        <v>0</v>
      </c>
      <c r="F39" s="70">
        <f>D39+E39</f>
        <v>0</v>
      </c>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row>
    <row r="40" spans="2:229" s="14" customFormat="1" ht="14.25" thickBot="1" thickTop="1">
      <c r="B40" s="101"/>
      <c r="C40" s="31" t="s">
        <v>48</v>
      </c>
      <c r="D40" s="71">
        <f>D22</f>
        <v>-100</v>
      </c>
      <c r="E40" s="71">
        <f>E22</f>
        <v>-100</v>
      </c>
      <c r="F40" s="72">
        <f>D40+E40</f>
        <v>-200</v>
      </c>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row>
    <row r="41" spans="2:229" s="14" customFormat="1" ht="17.25" customHeight="1" thickBot="1">
      <c r="B41" s="37"/>
      <c r="C41" s="73" t="s">
        <v>49</v>
      </c>
      <c r="D41" s="74">
        <f>D40-D39</f>
        <v>-100</v>
      </c>
      <c r="E41" s="74">
        <f>E40-E39</f>
        <v>-100</v>
      </c>
      <c r="F41" s="75">
        <f>D41+E41</f>
        <v>-200</v>
      </c>
      <c r="G41" s="7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row>
    <row r="42" spans="2:229" s="27" customFormat="1" ht="13.5" thickTop="1">
      <c r="B42" s="37"/>
      <c r="C42" s="58"/>
      <c r="D42" s="45"/>
      <c r="E42" s="45"/>
      <c r="F42" s="45"/>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row>
    <row r="43" spans="2:229" s="14" customFormat="1" ht="12.75">
      <c r="B43" s="15"/>
      <c r="D43" s="46"/>
      <c r="E43" s="46"/>
      <c r="F43" s="77"/>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row>
    <row r="44" spans="2:229" s="14" customFormat="1" ht="13.5" thickBot="1">
      <c r="B44" s="15"/>
      <c r="C44" s="20" t="s">
        <v>50</v>
      </c>
      <c r="D44" s="98" t="e">
        <f>IF(#REF!&gt;F47,"Include A/R Collections by CC from Step5 in totals for Step6 and Step7","")</f>
        <v>#REF!</v>
      </c>
      <c r="E44" s="98"/>
      <c r="F44" s="9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row>
    <row r="45" spans="2:229" s="14" customFormat="1" ht="14.25" thickBot="1" thickTop="1">
      <c r="B45" s="99" t="s">
        <v>51</v>
      </c>
      <c r="C45" s="21" t="s">
        <v>52</v>
      </c>
      <c r="D45" s="78">
        <v>0</v>
      </c>
      <c r="E45" s="78">
        <v>0</v>
      </c>
      <c r="F45" s="33">
        <f>D45+E45</f>
        <v>0</v>
      </c>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row>
    <row r="46" spans="2:229" s="14" customFormat="1" ht="14.25" thickBot="1" thickTop="1">
      <c r="B46" s="100"/>
      <c r="C46" s="25" t="s">
        <v>53</v>
      </c>
      <c r="D46" s="26">
        <v>0</v>
      </c>
      <c r="E46" s="26">
        <v>0</v>
      </c>
      <c r="F46" s="33">
        <f>D46+E46</f>
        <v>0</v>
      </c>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row>
    <row r="47" spans="2:229" s="14" customFormat="1" ht="14.25" thickBot="1" thickTop="1">
      <c r="B47" s="101"/>
      <c r="C47" s="28" t="s">
        <v>54</v>
      </c>
      <c r="D47" s="34">
        <f>SUM(D45:D46)</f>
        <v>0</v>
      </c>
      <c r="E47" s="34">
        <f>SUM(E45:E46)</f>
        <v>0</v>
      </c>
      <c r="F47" s="30">
        <f>D47+E47</f>
        <v>0</v>
      </c>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row>
    <row r="48" spans="2:229" s="14" customFormat="1" ht="13.5" thickTop="1">
      <c r="B48" s="99" t="s">
        <v>55</v>
      </c>
      <c r="C48" s="79" t="s">
        <v>56</v>
      </c>
      <c r="D48" s="26">
        <v>0</v>
      </c>
      <c r="E48" s="26">
        <v>0</v>
      </c>
      <c r="F48" s="33">
        <f>D48+E48</f>
        <v>0</v>
      </c>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row>
    <row r="49" spans="2:229" s="14" customFormat="1" ht="13.5" thickBot="1">
      <c r="B49" s="101"/>
      <c r="C49" s="80" t="s">
        <v>57</v>
      </c>
      <c r="D49" s="81">
        <f>D47-D48</f>
        <v>0</v>
      </c>
      <c r="E49" s="81">
        <f>E47-E48</f>
        <v>0</v>
      </c>
      <c r="F49" s="82">
        <f>SUM(D49:E49)</f>
        <v>0</v>
      </c>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row>
    <row r="50" spans="2:229" s="14" customFormat="1" ht="12.75">
      <c r="B50" s="15"/>
      <c r="D50" s="46"/>
      <c r="E50" s="46"/>
      <c r="F50" s="46"/>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row>
    <row r="51" spans="2:229" s="14" customFormat="1" ht="15" customHeight="1" thickBot="1">
      <c r="B51" s="15"/>
      <c r="C51" s="20" t="s">
        <v>58</v>
      </c>
      <c r="D51" s="11" t="s">
        <v>7</v>
      </c>
      <c r="E51" s="11" t="s">
        <v>8</v>
      </c>
      <c r="F51" s="46"/>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row>
    <row r="52" spans="2:229" s="14" customFormat="1" ht="16.5" customHeight="1" thickBot="1" thickTop="1">
      <c r="B52" s="102" t="s">
        <v>59</v>
      </c>
      <c r="C52" s="21" t="s">
        <v>60</v>
      </c>
      <c r="D52" s="83">
        <f>D22+D47</f>
        <v>-100</v>
      </c>
      <c r="E52" s="83">
        <f>E22+E47</f>
        <v>-100</v>
      </c>
      <c r="F52" s="84">
        <f>D52+E52</f>
        <v>-200</v>
      </c>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row>
    <row r="53" spans="2:229" s="14" customFormat="1" ht="14.25" thickBot="1" thickTop="1">
      <c r="B53" s="103"/>
      <c r="C53" s="85" t="s">
        <v>61</v>
      </c>
      <c r="D53" s="86">
        <f>D11</f>
        <v>0</v>
      </c>
      <c r="E53" s="86">
        <f>E11</f>
        <v>0</v>
      </c>
      <c r="F53" s="84">
        <f>D53+E53</f>
        <v>0</v>
      </c>
      <c r="G53" s="87"/>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row>
    <row r="54" spans="2:229" s="14" customFormat="1" ht="14.25" thickBot="1" thickTop="1">
      <c r="B54" s="103"/>
      <c r="C54" s="28" t="s">
        <v>62</v>
      </c>
      <c r="D54" s="88">
        <f>D52-D53</f>
        <v>-100</v>
      </c>
      <c r="E54" s="88">
        <f>E52-E53</f>
        <v>-100</v>
      </c>
      <c r="F54" s="30">
        <f>D54+E54</f>
        <v>-200</v>
      </c>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row>
    <row r="55" spans="2:229" s="14" customFormat="1" ht="14.25" thickBot="1" thickTop="1">
      <c r="B55" s="104"/>
      <c r="C55" s="41" t="s">
        <v>63</v>
      </c>
      <c r="D55" s="56">
        <f>D54+D53</f>
        <v>-100</v>
      </c>
      <c r="E55" s="56">
        <f>E54+E53</f>
        <v>-100</v>
      </c>
      <c r="F55" s="30">
        <f>D55+E55</f>
        <v>-200</v>
      </c>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row>
    <row r="56" spans="2:229" s="14" customFormat="1" ht="13.5" customHeight="1">
      <c r="B56" s="15"/>
      <c r="D56" s="46"/>
      <c r="E56" s="46"/>
      <c r="F56" s="46"/>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row>
    <row r="57" spans="2:229" s="14" customFormat="1" ht="12.75">
      <c r="B57" s="89"/>
      <c r="C57" s="43"/>
      <c r="D57" s="46"/>
      <c r="E57" s="46"/>
      <c r="F57" s="90" t="s">
        <v>64</v>
      </c>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row>
    <row r="58" spans="2:229" s="8" customFormat="1" ht="12.75">
      <c r="B58" s="89"/>
      <c r="C58" s="8" t="s">
        <v>65</v>
      </c>
      <c r="D58" s="91"/>
      <c r="E58" s="91"/>
      <c r="F58" s="91"/>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row>
    <row r="59" spans="4:229" s="8" customFormat="1" ht="12.75">
      <c r="D59" s="91"/>
      <c r="E59" s="91"/>
      <c r="F59" s="91"/>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row>
  </sheetData>
  <sheetProtection sheet="1" objects="1" scenarios="1"/>
  <mergeCells count="9">
    <mergeCell ref="D44:F44"/>
    <mergeCell ref="B45:B47"/>
    <mergeCell ref="B48:B49"/>
    <mergeCell ref="B52:B55"/>
    <mergeCell ref="B1:B2"/>
    <mergeCell ref="B6:B15"/>
    <mergeCell ref="B18:B22"/>
    <mergeCell ref="B31:B35"/>
    <mergeCell ref="B39:B40"/>
  </mergeCells>
  <conditionalFormatting sqref="D41:E41">
    <cfRule type="cellIs" priority="6" dxfId="18" operator="greaterThan" stopIfTrue="1">
      <formula>0</formula>
    </cfRule>
  </conditionalFormatting>
  <conditionalFormatting sqref="D49:E49">
    <cfRule type="cellIs" priority="4" dxfId="19" operator="lessThan" stopIfTrue="1">
      <formula>0</formula>
    </cfRule>
    <cfRule type="cellIs" priority="5" dxfId="20" operator="greaterThan" stopIfTrue="1">
      <formula>0</formula>
    </cfRule>
  </conditionalFormatting>
  <conditionalFormatting sqref="D41:E41 F23 D47:E47 D49:E49 D22:E23">
    <cfRule type="cellIs" priority="3" dxfId="19" operator="lessThan">
      <formula>0</formula>
    </cfRule>
  </conditionalFormatting>
  <conditionalFormatting sqref="D42:F42 E37:F37 D27:E30 E32:E36 D32:D37">
    <cfRule type="cellIs" priority="2" dxfId="21" operator="lessThan" stopIfTrue="1">
      <formula>0</formula>
    </cfRule>
  </conditionalFormatting>
  <conditionalFormatting sqref="D44:E44">
    <cfRule type="expression" priority="1" dxfId="20" stopIfTrue="1">
      <formula>$F$29&gt;$F$35</formula>
    </cfRule>
  </conditionalFormatting>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codeName="Sheet3"/>
  <dimension ref="B1:HU59"/>
  <sheetViews>
    <sheetView zoomScalePageLayoutView="0" workbookViewId="0" topLeftCell="A1">
      <selection activeCell="E49" sqref="E49"/>
    </sheetView>
  </sheetViews>
  <sheetFormatPr defaultColWidth="9.140625" defaultRowHeight="15"/>
  <cols>
    <col min="1" max="1" width="2.57421875" style="92" customWidth="1"/>
    <col min="2" max="2" width="24.421875" style="92" customWidth="1"/>
    <col min="3" max="3" width="43.421875" style="92" customWidth="1"/>
    <col min="4" max="5" width="18.7109375" style="93" customWidth="1"/>
    <col min="6" max="6" width="30.7109375" style="93" customWidth="1"/>
    <col min="7" max="229" width="9.140625" style="94" customWidth="1"/>
    <col min="230" max="16384" width="9.140625" style="92" customWidth="1"/>
  </cols>
  <sheetData>
    <row r="1" spans="2:229" s="1" customFormat="1" ht="22.5" customHeight="1" thickBot="1">
      <c r="B1" s="99" t="s">
        <v>0</v>
      </c>
      <c r="C1" s="3" t="s">
        <v>1</v>
      </c>
      <c r="D1" s="95" t="s">
        <v>2</v>
      </c>
      <c r="E1" s="95"/>
      <c r="F1" s="2"/>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row>
    <row r="2" spans="2:229" s="4" customFormat="1" ht="17.25" thickBot="1" thickTop="1">
      <c r="B2" s="105"/>
      <c r="C2" s="96" t="s">
        <v>3</v>
      </c>
      <c r="D2" s="5" t="s">
        <v>4</v>
      </c>
      <c r="E2" s="5" t="s">
        <v>4</v>
      </c>
      <c r="F2" s="6" t="s">
        <v>5</v>
      </c>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row>
    <row r="3" spans="2:229" s="8" customFormat="1" ht="13.5" thickBot="1">
      <c r="B3" s="9" t="s">
        <v>6</v>
      </c>
      <c r="C3" s="10">
        <v>0.06</v>
      </c>
      <c r="D3" s="11" t="s">
        <v>7</v>
      </c>
      <c r="E3" s="11" t="s">
        <v>8</v>
      </c>
      <c r="F3" s="12" t="s">
        <v>9</v>
      </c>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row>
    <row r="4" spans="2:229" s="14" customFormat="1" ht="13.5" thickBot="1">
      <c r="B4" s="15"/>
      <c r="D4" s="16" t="s">
        <v>10</v>
      </c>
      <c r="E4" s="16" t="s">
        <v>10</v>
      </c>
      <c r="F4" s="17" t="s">
        <v>11</v>
      </c>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row>
    <row r="5" spans="2:229" s="14" customFormat="1" ht="14.25" thickBot="1" thickTop="1">
      <c r="B5" s="19"/>
      <c r="C5" s="20" t="s">
        <v>12</v>
      </c>
      <c r="D5" s="11" t="s">
        <v>7</v>
      </c>
      <c r="E5" s="11" t="s">
        <v>8</v>
      </c>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row>
    <row r="6" spans="2:229" s="14" customFormat="1" ht="14.25" thickBot="1" thickTop="1">
      <c r="B6" s="99" t="s">
        <v>13</v>
      </c>
      <c r="C6" s="21" t="s">
        <v>14</v>
      </c>
      <c r="D6" s="22">
        <v>0</v>
      </c>
      <c r="E6" s="22">
        <v>0</v>
      </c>
      <c r="F6" s="23">
        <f>D6+E6</f>
        <v>0</v>
      </c>
      <c r="G6" s="24"/>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row>
    <row r="7" spans="2:229" s="14" customFormat="1" ht="14.25" thickBot="1" thickTop="1">
      <c r="B7" s="106"/>
      <c r="C7" s="25" t="s">
        <v>15</v>
      </c>
      <c r="D7" s="26">
        <v>0</v>
      </c>
      <c r="E7" s="26">
        <v>0</v>
      </c>
      <c r="F7" s="23">
        <f aca="true" t="shared" si="0" ref="F7:F22">D7+E7</f>
        <v>0</v>
      </c>
      <c r="G7" s="24"/>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row>
    <row r="8" spans="2:229" s="14" customFormat="1" ht="14.25" thickBot="1" thickTop="1">
      <c r="B8" s="106"/>
      <c r="C8" s="25" t="s">
        <v>16</v>
      </c>
      <c r="D8" s="26">
        <v>0</v>
      </c>
      <c r="E8" s="26">
        <v>0</v>
      </c>
      <c r="F8" s="23">
        <f t="shared" si="0"/>
        <v>0</v>
      </c>
      <c r="G8" s="24"/>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row>
    <row r="9" spans="2:229" s="14" customFormat="1" ht="14.25" thickBot="1" thickTop="1">
      <c r="B9" s="106"/>
      <c r="C9" s="25" t="s">
        <v>17</v>
      </c>
      <c r="D9" s="26">
        <v>0</v>
      </c>
      <c r="E9" s="26">
        <v>0</v>
      </c>
      <c r="F9" s="23">
        <f t="shared" si="0"/>
        <v>0</v>
      </c>
      <c r="G9" s="24"/>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row>
    <row r="10" spans="2:229" s="27" customFormat="1" ht="14.25" thickBot="1" thickTop="1">
      <c r="B10" s="106"/>
      <c r="C10" s="28" t="s">
        <v>18</v>
      </c>
      <c r="D10" s="29">
        <f>SUM(D6:D9)</f>
        <v>0</v>
      </c>
      <c r="E10" s="29">
        <f>SUM(E6:E9)</f>
        <v>0</v>
      </c>
      <c r="F10" s="30">
        <f t="shared" si="0"/>
        <v>0</v>
      </c>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row>
    <row r="11" spans="2:229" s="27" customFormat="1" ht="14.25" thickBot="1" thickTop="1">
      <c r="B11" s="106"/>
      <c r="C11" s="31" t="s">
        <v>19</v>
      </c>
      <c r="D11" s="32">
        <f>D10*$C$3</f>
        <v>0</v>
      </c>
      <c r="E11" s="32">
        <f>E10*$C$3</f>
        <v>0</v>
      </c>
      <c r="F11" s="33">
        <f>D11+E11</f>
        <v>0</v>
      </c>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row>
    <row r="12" spans="2:229" s="27" customFormat="1" ht="14.25" thickBot="1" thickTop="1">
      <c r="B12" s="106"/>
      <c r="C12" s="31" t="s">
        <v>20</v>
      </c>
      <c r="D12" s="26">
        <v>0</v>
      </c>
      <c r="E12" s="26">
        <v>0</v>
      </c>
      <c r="F12" s="33">
        <f t="shared" si="0"/>
        <v>0</v>
      </c>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row>
    <row r="13" spans="2:229" s="27" customFormat="1" ht="14.25" thickBot="1" thickTop="1">
      <c r="B13" s="106"/>
      <c r="C13" s="28" t="s">
        <v>21</v>
      </c>
      <c r="D13" s="34">
        <f>D10+D11+D12</f>
        <v>0</v>
      </c>
      <c r="E13" s="34">
        <f>E10+E11+E12</f>
        <v>0</v>
      </c>
      <c r="F13" s="30">
        <f t="shared" si="0"/>
        <v>0</v>
      </c>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row>
    <row r="14" spans="2:229" s="27" customFormat="1" ht="14.25" thickBot="1" thickTop="1">
      <c r="B14" s="106"/>
      <c r="C14" s="31" t="s">
        <v>22</v>
      </c>
      <c r="D14" s="32">
        <f>D33+D34</f>
        <v>0</v>
      </c>
      <c r="E14" s="32">
        <f>E33+E34</f>
        <v>0</v>
      </c>
      <c r="F14" s="33">
        <f t="shared" si="0"/>
        <v>0</v>
      </c>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row>
    <row r="15" spans="2:229" s="27" customFormat="1" ht="14.25" thickBot="1" thickTop="1">
      <c r="B15" s="107"/>
      <c r="C15" s="35" t="s">
        <v>23</v>
      </c>
      <c r="D15" s="36">
        <f>+D14+D13</f>
        <v>0</v>
      </c>
      <c r="E15" s="36">
        <f>+E14+E13</f>
        <v>0</v>
      </c>
      <c r="F15" s="30">
        <f t="shared" si="0"/>
        <v>0</v>
      </c>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row>
    <row r="16" spans="2:229" s="27" customFormat="1" ht="14.25" thickBot="1" thickTop="1">
      <c r="B16" s="37"/>
      <c r="D16" s="38"/>
      <c r="E16" s="38"/>
      <c r="F16" s="33"/>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row>
    <row r="17" spans="2:229" s="14" customFormat="1" ht="14.25" thickBot="1" thickTop="1">
      <c r="B17" s="15"/>
      <c r="C17" s="20" t="s">
        <v>24</v>
      </c>
      <c r="D17" s="11" t="s">
        <v>7</v>
      </c>
      <c r="E17" s="11" t="s">
        <v>8</v>
      </c>
      <c r="F17" s="33"/>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row>
    <row r="18" spans="2:229" s="14" customFormat="1" ht="14.25" thickBot="1" thickTop="1">
      <c r="B18" s="99" t="s">
        <v>25</v>
      </c>
      <c r="C18" s="21" t="s">
        <v>26</v>
      </c>
      <c r="D18" s="22">
        <v>0</v>
      </c>
      <c r="E18" s="22">
        <v>0</v>
      </c>
      <c r="F18" s="33">
        <f t="shared" si="0"/>
        <v>0</v>
      </c>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row>
    <row r="19" spans="2:229" s="14" customFormat="1" ht="14.25" thickBot="1" thickTop="1">
      <c r="B19" s="100"/>
      <c r="C19" s="25" t="s">
        <v>27</v>
      </c>
      <c r="D19" s="26">
        <v>0</v>
      </c>
      <c r="E19" s="26">
        <v>0</v>
      </c>
      <c r="F19" s="33">
        <f t="shared" si="0"/>
        <v>0</v>
      </c>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row>
    <row r="20" spans="2:229" s="14" customFormat="1" ht="14.25" thickBot="1" thickTop="1">
      <c r="B20" s="100"/>
      <c r="C20" s="25" t="s">
        <v>28</v>
      </c>
      <c r="D20" s="26">
        <v>0</v>
      </c>
      <c r="E20" s="26">
        <v>0</v>
      </c>
      <c r="F20" s="33">
        <f t="shared" si="0"/>
        <v>0</v>
      </c>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row>
    <row r="21" spans="2:229" s="14" customFormat="1" ht="14.25" thickBot="1" thickTop="1">
      <c r="B21" s="100"/>
      <c r="C21" s="39" t="s">
        <v>29</v>
      </c>
      <c r="D21" s="40">
        <v>-100</v>
      </c>
      <c r="E21" s="40">
        <v>-100</v>
      </c>
      <c r="F21" s="33"/>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row>
    <row r="22" spans="2:229" s="14" customFormat="1" ht="14.25" thickBot="1" thickTop="1">
      <c r="B22" s="101"/>
      <c r="C22" s="41" t="s">
        <v>30</v>
      </c>
      <c r="D22" s="36">
        <f>SUM(D18:D21)</f>
        <v>-100</v>
      </c>
      <c r="E22" s="36">
        <f>SUM(E18:E21)</f>
        <v>-100</v>
      </c>
      <c r="F22" s="30">
        <f t="shared" si="0"/>
        <v>-200</v>
      </c>
      <c r="G22" s="24"/>
      <c r="H22" s="24"/>
      <c r="I22" s="24"/>
      <c r="J22" s="24"/>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row>
    <row r="23" spans="2:229" s="14" customFormat="1" ht="12.75">
      <c r="B23" s="42"/>
      <c r="C23" s="43"/>
      <c r="D23" s="44"/>
      <c r="E23" s="44"/>
      <c r="F23" s="45"/>
      <c r="G23" s="24"/>
      <c r="H23" s="24"/>
      <c r="I23" s="24"/>
      <c r="J23" s="24"/>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row>
    <row r="24" spans="2:229" s="14" customFormat="1" ht="13.5" thickBot="1">
      <c r="B24" s="15"/>
      <c r="C24" s="20" t="s">
        <v>31</v>
      </c>
      <c r="D24" s="11" t="s">
        <v>7</v>
      </c>
      <c r="E24" s="11" t="s">
        <v>8</v>
      </c>
      <c r="F24" s="46"/>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row>
    <row r="25" spans="2:229" s="14" customFormat="1" ht="27" thickBot="1" thickTop="1">
      <c r="B25" s="47" t="s">
        <v>32</v>
      </c>
      <c r="C25" s="21" t="s">
        <v>33</v>
      </c>
      <c r="D25" s="22">
        <v>0</v>
      </c>
      <c r="E25" s="22">
        <v>0</v>
      </c>
      <c r="F25" s="48">
        <f>D25+E25</f>
        <v>0</v>
      </c>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row>
    <row r="26" spans="2:229" s="14" customFormat="1" ht="14.25" thickBot="1" thickTop="1">
      <c r="B26" s="49"/>
      <c r="C26" s="50" t="s">
        <v>34</v>
      </c>
      <c r="D26" s="51">
        <f>D12</f>
        <v>0</v>
      </c>
      <c r="E26" s="32">
        <f>E12</f>
        <v>0</v>
      </c>
      <c r="F26" s="48">
        <f aca="true" t="shared" si="1" ref="F26:F36">D26+E26</f>
        <v>0</v>
      </c>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row>
    <row r="27" spans="2:229" s="14" customFormat="1" ht="14.25" thickBot="1" thickTop="1">
      <c r="B27" s="49"/>
      <c r="C27" s="50" t="s">
        <v>35</v>
      </c>
      <c r="D27" s="52">
        <f>D36</f>
        <v>0</v>
      </c>
      <c r="E27" s="52">
        <f>E36</f>
        <v>0</v>
      </c>
      <c r="F27" s="48">
        <f t="shared" si="1"/>
        <v>0</v>
      </c>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row>
    <row r="28" spans="2:229" s="14" customFormat="1" ht="14.25" thickBot="1" thickTop="1">
      <c r="B28" s="49"/>
      <c r="C28" s="53" t="s">
        <v>36</v>
      </c>
      <c r="D28" s="54">
        <f>-D9</f>
        <v>0</v>
      </c>
      <c r="E28" s="54">
        <f>-E9</f>
        <v>0</v>
      </c>
      <c r="F28" s="48">
        <f t="shared" si="1"/>
        <v>0</v>
      </c>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row>
    <row r="29" spans="2:229" s="14" customFormat="1" ht="14.25" thickBot="1" thickTop="1">
      <c r="B29" s="15"/>
      <c r="C29" s="55" t="s">
        <v>37</v>
      </c>
      <c r="D29" s="56">
        <f>D27-D26-D25+D28</f>
        <v>0</v>
      </c>
      <c r="E29" s="56">
        <f>E27-E26-E25+E28</f>
        <v>0</v>
      </c>
      <c r="F29" s="57">
        <f t="shared" si="1"/>
        <v>0</v>
      </c>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row>
    <row r="30" spans="2:229" s="27" customFormat="1" ht="14.25" thickBot="1" thickTop="1">
      <c r="B30" s="37"/>
      <c r="C30" s="58"/>
      <c r="D30" s="45"/>
      <c r="E30" s="45"/>
      <c r="F30" s="59"/>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row>
    <row r="31" spans="2:229" s="27" customFormat="1" ht="14.25" thickBot="1" thickTop="1">
      <c r="B31" s="108" t="s">
        <v>38</v>
      </c>
      <c r="C31" s="60" t="s">
        <v>39</v>
      </c>
      <c r="D31" s="11" t="s">
        <v>7</v>
      </c>
      <c r="E31" s="11" t="s">
        <v>8</v>
      </c>
      <c r="F31" s="59"/>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row>
    <row r="32" spans="2:229" s="27" customFormat="1" ht="14.25" thickBot="1" thickTop="1">
      <c r="B32" s="109"/>
      <c r="C32" s="61" t="s">
        <v>40</v>
      </c>
      <c r="D32" s="62">
        <v>0</v>
      </c>
      <c r="E32" s="62">
        <v>0</v>
      </c>
      <c r="F32" s="63">
        <f t="shared" si="1"/>
        <v>0</v>
      </c>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row>
    <row r="33" spans="2:229" s="27" customFormat="1" ht="14.25" thickBot="1" thickTop="1">
      <c r="B33" s="109"/>
      <c r="C33" s="61" t="s">
        <v>41</v>
      </c>
      <c r="D33" s="64">
        <v>0</v>
      </c>
      <c r="E33" s="64">
        <v>0</v>
      </c>
      <c r="F33" s="63">
        <f t="shared" si="1"/>
        <v>0</v>
      </c>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row>
    <row r="34" spans="2:229" s="27" customFormat="1" ht="14.25" thickBot="1" thickTop="1">
      <c r="B34" s="109"/>
      <c r="C34" s="61" t="s">
        <v>42</v>
      </c>
      <c r="D34" s="64">
        <v>0</v>
      </c>
      <c r="E34" s="64">
        <v>0</v>
      </c>
      <c r="F34" s="63">
        <f t="shared" si="1"/>
        <v>0</v>
      </c>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row>
    <row r="35" spans="2:229" s="27" customFormat="1" ht="14.25" thickBot="1" thickTop="1">
      <c r="B35" s="110"/>
      <c r="C35" s="61" t="s">
        <v>43</v>
      </c>
      <c r="D35" s="64">
        <v>0</v>
      </c>
      <c r="E35" s="64">
        <v>0</v>
      </c>
      <c r="F35" s="63">
        <f t="shared" si="1"/>
        <v>0</v>
      </c>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row>
    <row r="36" spans="2:229" s="27" customFormat="1" ht="13.5" thickTop="1">
      <c r="B36" s="37"/>
      <c r="C36" s="65" t="s">
        <v>44</v>
      </c>
      <c r="D36" s="66">
        <f>D33+D34+D35-D32</f>
        <v>0</v>
      </c>
      <c r="E36" s="66">
        <f>E33+E34+E35-E32</f>
        <v>0</v>
      </c>
      <c r="F36" s="57">
        <f t="shared" si="1"/>
        <v>0</v>
      </c>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row>
    <row r="37" spans="2:229" s="27" customFormat="1" ht="12.75">
      <c r="B37" s="37"/>
      <c r="C37" s="58"/>
      <c r="D37" s="45"/>
      <c r="E37" s="45"/>
      <c r="F37" s="45"/>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row>
    <row r="38" spans="2:229" s="14" customFormat="1" ht="13.5" thickBot="1">
      <c r="B38" s="15"/>
      <c r="C38" s="20" t="s">
        <v>45</v>
      </c>
      <c r="D38" s="11" t="s">
        <v>7</v>
      </c>
      <c r="E38" s="11" t="s">
        <v>8</v>
      </c>
      <c r="F38" s="46"/>
      <c r="G38" s="18"/>
      <c r="H38" s="67"/>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row>
    <row r="39" spans="2:229" s="14" customFormat="1" ht="13.5" customHeight="1" thickBot="1" thickTop="1">
      <c r="B39" s="99" t="s">
        <v>46</v>
      </c>
      <c r="C39" s="68" t="s">
        <v>47</v>
      </c>
      <c r="D39" s="69">
        <f>D15+D29-D47</f>
        <v>0</v>
      </c>
      <c r="E39" s="69">
        <f>E15+E29-E47</f>
        <v>0</v>
      </c>
      <c r="F39" s="70">
        <f>D39+E39</f>
        <v>0</v>
      </c>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row>
    <row r="40" spans="2:229" s="14" customFormat="1" ht="14.25" thickBot="1" thickTop="1">
      <c r="B40" s="101"/>
      <c r="C40" s="31" t="s">
        <v>48</v>
      </c>
      <c r="D40" s="71">
        <f>D22</f>
        <v>-100</v>
      </c>
      <c r="E40" s="71">
        <f>E22</f>
        <v>-100</v>
      </c>
      <c r="F40" s="72">
        <f>D40+E40</f>
        <v>-200</v>
      </c>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row>
    <row r="41" spans="2:229" s="14" customFormat="1" ht="17.25" customHeight="1" thickBot="1">
      <c r="B41" s="37"/>
      <c r="C41" s="73" t="s">
        <v>49</v>
      </c>
      <c r="D41" s="74">
        <f>D40-D39</f>
        <v>-100</v>
      </c>
      <c r="E41" s="74">
        <f>E40-E39</f>
        <v>-100</v>
      </c>
      <c r="F41" s="75">
        <f>D41+E41</f>
        <v>-200</v>
      </c>
      <c r="G41" s="7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row>
    <row r="42" spans="2:229" s="27" customFormat="1" ht="13.5" thickTop="1">
      <c r="B42" s="37"/>
      <c r="C42" s="58"/>
      <c r="D42" s="45"/>
      <c r="E42" s="45"/>
      <c r="F42" s="45"/>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row>
    <row r="43" spans="2:229" s="14" customFormat="1" ht="12.75">
      <c r="B43" s="15"/>
      <c r="D43" s="46"/>
      <c r="E43" s="46"/>
      <c r="F43" s="77"/>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row>
    <row r="44" spans="2:229" s="14" customFormat="1" ht="13.5" thickBot="1">
      <c r="B44" s="15"/>
      <c r="C44" s="20" t="s">
        <v>50</v>
      </c>
      <c r="D44" s="98" t="e">
        <f>IF(#REF!&gt;F47,"Include A/R Collections by CC from Step5 in totals for Step6 and Step7","")</f>
        <v>#REF!</v>
      </c>
      <c r="E44" s="98"/>
      <c r="F44" s="9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row>
    <row r="45" spans="2:229" s="14" customFormat="1" ht="14.25" thickBot="1" thickTop="1">
      <c r="B45" s="99" t="s">
        <v>51</v>
      </c>
      <c r="C45" s="21" t="s">
        <v>52</v>
      </c>
      <c r="D45" s="78">
        <v>0</v>
      </c>
      <c r="E45" s="78">
        <v>0</v>
      </c>
      <c r="F45" s="33">
        <f>D45+E45</f>
        <v>0</v>
      </c>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row>
    <row r="46" spans="2:229" s="14" customFormat="1" ht="14.25" thickBot="1" thickTop="1">
      <c r="B46" s="100"/>
      <c r="C46" s="25" t="s">
        <v>53</v>
      </c>
      <c r="D46" s="26">
        <v>0</v>
      </c>
      <c r="E46" s="26">
        <v>0</v>
      </c>
      <c r="F46" s="33">
        <f>D46+E46</f>
        <v>0</v>
      </c>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row>
    <row r="47" spans="2:229" s="14" customFormat="1" ht="14.25" thickBot="1" thickTop="1">
      <c r="B47" s="101"/>
      <c r="C47" s="28" t="s">
        <v>54</v>
      </c>
      <c r="D47" s="34">
        <f>SUM(D45:D46)</f>
        <v>0</v>
      </c>
      <c r="E47" s="34">
        <f>SUM(E45:E46)</f>
        <v>0</v>
      </c>
      <c r="F47" s="30">
        <f>D47+E47</f>
        <v>0</v>
      </c>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row>
    <row r="48" spans="2:229" s="14" customFormat="1" ht="13.5" thickTop="1">
      <c r="B48" s="99" t="s">
        <v>55</v>
      </c>
      <c r="C48" s="79" t="s">
        <v>56</v>
      </c>
      <c r="D48" s="26">
        <v>0</v>
      </c>
      <c r="E48" s="26">
        <v>0</v>
      </c>
      <c r="F48" s="33">
        <f>D48+E48</f>
        <v>0</v>
      </c>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row>
    <row r="49" spans="2:229" s="14" customFormat="1" ht="13.5" thickBot="1">
      <c r="B49" s="101"/>
      <c r="C49" s="80" t="s">
        <v>57</v>
      </c>
      <c r="D49" s="81">
        <f>D47-D48</f>
        <v>0</v>
      </c>
      <c r="E49" s="81">
        <f>E47-E48</f>
        <v>0</v>
      </c>
      <c r="F49" s="82">
        <f>SUM(D49:E49)</f>
        <v>0</v>
      </c>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row>
    <row r="50" spans="2:229" s="14" customFormat="1" ht="12.75">
      <c r="B50" s="15"/>
      <c r="D50" s="46"/>
      <c r="E50" s="46"/>
      <c r="F50" s="46"/>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row>
    <row r="51" spans="2:229" s="14" customFormat="1" ht="15" customHeight="1" thickBot="1">
      <c r="B51" s="15"/>
      <c r="C51" s="20" t="s">
        <v>58</v>
      </c>
      <c r="D51" s="11" t="s">
        <v>7</v>
      </c>
      <c r="E51" s="11" t="s">
        <v>8</v>
      </c>
      <c r="F51" s="46"/>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row>
    <row r="52" spans="2:229" s="14" customFormat="1" ht="16.5" customHeight="1" thickBot="1" thickTop="1">
      <c r="B52" s="102" t="s">
        <v>59</v>
      </c>
      <c r="C52" s="21" t="s">
        <v>60</v>
      </c>
      <c r="D52" s="83">
        <f>D22+D47</f>
        <v>-100</v>
      </c>
      <c r="E52" s="83">
        <f>E22+E47</f>
        <v>-100</v>
      </c>
      <c r="F52" s="84">
        <f>D52+E52</f>
        <v>-200</v>
      </c>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row>
    <row r="53" spans="2:229" s="14" customFormat="1" ht="14.25" thickBot="1" thickTop="1">
      <c r="B53" s="103"/>
      <c r="C53" s="85" t="s">
        <v>61</v>
      </c>
      <c r="D53" s="86">
        <f>D11</f>
        <v>0</v>
      </c>
      <c r="E53" s="86">
        <f>E11</f>
        <v>0</v>
      </c>
      <c r="F53" s="84">
        <f>D53+E53</f>
        <v>0</v>
      </c>
      <c r="G53" s="87"/>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row>
    <row r="54" spans="2:229" s="14" customFormat="1" ht="14.25" thickBot="1" thickTop="1">
      <c r="B54" s="103"/>
      <c r="C54" s="28" t="s">
        <v>62</v>
      </c>
      <c r="D54" s="88">
        <f>D52-D53</f>
        <v>-100</v>
      </c>
      <c r="E54" s="88">
        <f>E52-E53</f>
        <v>-100</v>
      </c>
      <c r="F54" s="30">
        <f>D54+E54</f>
        <v>-200</v>
      </c>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row>
    <row r="55" spans="2:229" s="14" customFormat="1" ht="14.25" thickBot="1" thickTop="1">
      <c r="B55" s="104"/>
      <c r="C55" s="41" t="s">
        <v>63</v>
      </c>
      <c r="D55" s="56">
        <f>D54+D53</f>
        <v>-100</v>
      </c>
      <c r="E55" s="56">
        <f>E54+E53</f>
        <v>-100</v>
      </c>
      <c r="F55" s="30">
        <f>D55+E55</f>
        <v>-200</v>
      </c>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row>
    <row r="56" spans="2:229" s="14" customFormat="1" ht="13.5" customHeight="1">
      <c r="B56" s="15"/>
      <c r="D56" s="46"/>
      <c r="E56" s="46"/>
      <c r="F56" s="46"/>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row>
    <row r="57" spans="2:229" s="14" customFormat="1" ht="12.75">
      <c r="B57" s="89"/>
      <c r="C57" s="43"/>
      <c r="D57" s="46"/>
      <c r="E57" s="46"/>
      <c r="F57" s="90" t="s">
        <v>64</v>
      </c>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row>
    <row r="58" spans="2:229" s="8" customFormat="1" ht="12.75">
      <c r="B58" s="89"/>
      <c r="C58" s="8" t="s">
        <v>65</v>
      </c>
      <c r="D58" s="91"/>
      <c r="E58" s="91"/>
      <c r="F58" s="91"/>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row>
    <row r="59" spans="4:229" s="8" customFormat="1" ht="12.75">
      <c r="D59" s="91"/>
      <c r="E59" s="91"/>
      <c r="F59" s="91"/>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row>
  </sheetData>
  <sheetProtection sheet="1" objects="1" scenarios="1"/>
  <mergeCells count="9">
    <mergeCell ref="D44:F44"/>
    <mergeCell ref="B45:B47"/>
    <mergeCell ref="B48:B49"/>
    <mergeCell ref="B52:B55"/>
    <mergeCell ref="B1:B2"/>
    <mergeCell ref="B6:B15"/>
    <mergeCell ref="B18:B22"/>
    <mergeCell ref="B31:B35"/>
    <mergeCell ref="B39:B40"/>
  </mergeCells>
  <conditionalFormatting sqref="D41:E41">
    <cfRule type="cellIs" priority="6" dxfId="18" operator="greaterThan" stopIfTrue="1">
      <formula>0</formula>
    </cfRule>
  </conditionalFormatting>
  <conditionalFormatting sqref="D49:E49">
    <cfRule type="cellIs" priority="4" dxfId="19" operator="lessThan" stopIfTrue="1">
      <formula>0</formula>
    </cfRule>
    <cfRule type="cellIs" priority="5" dxfId="20" operator="greaterThan" stopIfTrue="1">
      <formula>0</formula>
    </cfRule>
  </conditionalFormatting>
  <conditionalFormatting sqref="D41:E41 F23 D47:E47 D49:E49 D22:E23">
    <cfRule type="cellIs" priority="3" dxfId="19" operator="lessThan">
      <formula>0</formula>
    </cfRule>
  </conditionalFormatting>
  <conditionalFormatting sqref="D42:F42 E37:F37 D27:E30 E32:E36 D32:D37">
    <cfRule type="cellIs" priority="2" dxfId="21" operator="lessThan" stopIfTrue="1">
      <formula>0</formula>
    </cfRule>
  </conditionalFormatting>
  <conditionalFormatting sqref="D44:E44">
    <cfRule type="expression" priority="1" dxfId="20" stopIfTrue="1">
      <formula>$F$29&gt;$F$35</formula>
    </cfRule>
  </conditionalFormatting>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2018-09-12T16:13:52Z</dcterms:modified>
  <cp:category/>
  <cp:version/>
  <cp:contentType/>
  <cp:contentStatus/>
</cp:coreProperties>
</file>